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ml.chartshapes+xml"/>
  <Override PartName="/xl/charts/chart11.xml" ContentType="application/vnd.openxmlformats-officedocument.drawingml.chart+xml"/>
  <Override PartName="/xl/drawings/drawing15.xml" ContentType="application/vnd.openxmlformats-officedocument.drawingml.chartshapes+xml"/>
  <Override PartName="/xl/charts/chart12.xml" ContentType="application/vnd.openxmlformats-officedocument.drawingml.chart+xml"/>
  <Override PartName="/xl/drawings/drawing16.xml" ContentType="application/vnd.openxmlformats-officedocument.drawingml.chartshapes+xml"/>
  <Override PartName="/xl/charts/chart13.xml" ContentType="application/vnd.openxmlformats-officedocument.drawingml.chart+xml"/>
  <Override PartName="/xl/drawings/drawing17.xml" ContentType="application/vnd.openxmlformats-officedocument.drawingml.chartshapes+xml"/>
  <Override PartName="/xl/charts/chart14.xml" ContentType="application/vnd.openxmlformats-officedocument.drawingml.chart+xml"/>
  <Override PartName="/xl/drawings/drawing18.xml" ContentType="application/vnd.openxmlformats-officedocument.drawingml.chartshapes+xml"/>
  <Override PartName="/xl/charts/chart15.xml" ContentType="application/vnd.openxmlformats-officedocument.drawingml.chart+xml"/>
  <Override PartName="/xl/drawings/drawing19.xml" ContentType="application/vnd.openxmlformats-officedocument.drawingml.chartshapes+xml"/>
  <Override PartName="/xl/charts/chart16.xml" ContentType="application/vnd.openxmlformats-officedocument.drawingml.chart+xml"/>
  <Override PartName="/xl/drawings/drawing20.xml" ContentType="application/vnd.openxmlformats-officedocument.drawingml.chartshapes+xml"/>
  <Override PartName="/xl/charts/chart17.xml" ContentType="application/vnd.openxmlformats-officedocument.drawingml.chart+xml"/>
  <Override PartName="/xl/drawings/drawing21.xml" ContentType="application/vnd.openxmlformats-officedocument.drawingml.chartshapes+xml"/>
  <Override PartName="/xl/charts/chart18.xml" ContentType="application/vnd.openxmlformats-officedocument.drawingml.chart+xml"/>
  <Override PartName="/xl/drawings/drawing22.xml" ContentType="application/vnd.openxmlformats-officedocument.drawingml.chartshapes+xml"/>
  <Override PartName="/xl/charts/chart19.xml" ContentType="application/vnd.openxmlformats-officedocument.drawingml.chart+xml"/>
  <Override PartName="/xl/drawings/drawing23.xml" ContentType="application/vnd.openxmlformats-officedocument.drawingml.chartshapes+xml"/>
  <Override PartName="/xl/charts/chart20.xml" ContentType="application/vnd.openxmlformats-officedocument.drawingml.chart+xml"/>
  <Override PartName="/xl/drawings/drawing24.xml" ContentType="application/vnd.openxmlformats-officedocument.drawingml.chartshapes+xml"/>
  <Override PartName="/xl/charts/chart21.xml" ContentType="application/vnd.openxmlformats-officedocument.drawingml.chart+xml"/>
  <Override PartName="/xl/drawings/drawing25.xml" ContentType="application/vnd.openxmlformats-officedocument.drawingml.chartshapes+xml"/>
  <Override PartName="/xl/charts/chart22.xml" ContentType="application/vnd.openxmlformats-officedocument.drawingml.chart+xml"/>
  <Override PartName="/xl/drawings/drawing26.xml" ContentType="application/vnd.openxmlformats-officedocument.drawingml.chartshapes+xml"/>
  <Override PartName="/xl/charts/chart23.xml" ContentType="application/vnd.openxmlformats-officedocument.drawingml.chart+xml"/>
  <Override PartName="/xl/drawings/drawing27.xml" ContentType="application/vnd.openxmlformats-officedocument.drawingml.chartshapes+xml"/>
  <Override PartName="/xl/charts/chart24.xml" ContentType="application/vnd.openxmlformats-officedocument.drawingml.chart+xml"/>
  <Override PartName="/xl/drawings/drawing28.xml" ContentType="application/vnd.openxmlformats-officedocument.drawingml.chartshapes+xml"/>
  <Override PartName="/xl/charts/chart25.xml" ContentType="application/vnd.openxmlformats-officedocument.drawingml.chart+xml"/>
  <Override PartName="/xl/drawings/drawing29.xml" ContentType="application/vnd.openxmlformats-officedocument.drawingml.chartshapes+xml"/>
  <Override PartName="/xl/charts/chart26.xml" ContentType="application/vnd.openxmlformats-officedocument.drawingml.chart+xml"/>
  <Override PartName="/xl/drawings/drawing30.xml" ContentType="application/vnd.openxmlformats-officedocument.drawingml.chartshapes+xml"/>
  <Override PartName="/xl/charts/chart27.xml" ContentType="application/vnd.openxmlformats-officedocument.drawingml.chart+xml"/>
  <Override PartName="/xl/drawings/drawing31.xml" ContentType="application/vnd.openxmlformats-officedocument.drawingml.chartshapes+xml"/>
  <Override PartName="/xl/charts/chart28.xml" ContentType="application/vnd.openxmlformats-officedocument.drawingml.chart+xml"/>
  <Override PartName="/xl/drawings/drawing32.xml" ContentType="application/vnd.openxmlformats-officedocument.drawingml.chartshapes+xml"/>
  <Override PartName="/xl/charts/chart29.xml" ContentType="application/vnd.openxmlformats-officedocument.drawingml.chart+xml"/>
  <Override PartName="/xl/drawings/drawing33.xml" ContentType="application/vnd.openxmlformats-officedocument.drawingml.chartshapes+xml"/>
  <Override PartName="/xl/charts/chart30.xml" ContentType="application/vnd.openxmlformats-officedocument.drawingml.chart+xml"/>
  <Override PartName="/xl/drawings/drawing34.xml" ContentType="application/vnd.openxmlformats-officedocument.drawingml.chartshapes+xml"/>
  <Override PartName="/xl/charts/chart31.xml" ContentType="application/vnd.openxmlformats-officedocument.drawingml.chart+xml"/>
  <Override PartName="/xl/drawings/drawing35.xml" ContentType="application/vnd.openxmlformats-officedocument.drawingml.chartshapes+xml"/>
  <Override PartName="/xl/charts/chart32.xml" ContentType="application/vnd.openxmlformats-officedocument.drawingml.chart+xml"/>
  <Override PartName="/xl/drawings/drawing36.xml" ContentType="application/vnd.openxmlformats-officedocument.drawingml.chartshapes+xml"/>
  <Override PartName="/xl/charts/chart33.xml" ContentType="application/vnd.openxmlformats-officedocument.drawingml.chart+xml"/>
  <Override PartName="/xl/drawings/drawing37.xml" ContentType="application/vnd.openxmlformats-officedocument.drawingml.chartshapes+xml"/>
  <Override PartName="/xl/charts/chart34.xml" ContentType="application/vnd.openxmlformats-officedocument.drawingml.chart+xml"/>
  <Override PartName="/xl/drawings/drawing38.xml" ContentType="application/vnd.openxmlformats-officedocument.drawingml.chartshapes+xml"/>
  <Override PartName="/xl/charts/chart35.xml" ContentType="application/vnd.openxmlformats-officedocument.drawingml.chart+xml"/>
  <Override PartName="/xl/drawings/drawing39.xml" ContentType="application/vnd.openxmlformats-officedocument.drawingml.chartshapes+xml"/>
  <Override PartName="/xl/charts/chart36.xml" ContentType="application/vnd.openxmlformats-officedocument.drawingml.chart+xml"/>
  <Override PartName="/xl/drawings/drawing40.xml" ContentType="application/vnd.openxmlformats-officedocument.drawingml.chartshapes+xml"/>
  <Override PartName="/xl/charts/chart37.xml" ContentType="application/vnd.openxmlformats-officedocument.drawingml.chart+xml"/>
  <Override PartName="/xl/drawings/drawing41.xml" ContentType="application/vnd.openxmlformats-officedocument.drawingml.chartshapes+xml"/>
  <Override PartName="/xl/charts/chart38.xml" ContentType="application/vnd.openxmlformats-officedocument.drawingml.chart+xml"/>
  <Override PartName="/xl/drawings/drawing42.xml" ContentType="application/vnd.openxmlformats-officedocument.drawingml.chartshapes+xml"/>
  <Override PartName="/xl/charts/chart39.xml" ContentType="application/vnd.openxmlformats-officedocument.drawingml.chart+xml"/>
  <Override PartName="/xl/drawings/drawing43.xml" ContentType="application/vnd.openxmlformats-officedocument.drawingml.chartshapes+xml"/>
  <Override PartName="/xl/charts/chart40.xml" ContentType="application/vnd.openxmlformats-officedocument.drawingml.chart+xml"/>
  <Override PartName="/xl/drawings/drawing44.xml" ContentType="application/vnd.openxmlformats-officedocument.drawingml.chartshapes+xml"/>
  <Override PartName="/xl/charts/chart41.xml" ContentType="application/vnd.openxmlformats-officedocument.drawingml.chart+xml"/>
  <Override PartName="/xl/drawings/drawing45.xml" ContentType="application/vnd.openxmlformats-officedocument.drawingml.chartshapes+xml"/>
  <Override PartName="/xl/charts/chart42.xml" ContentType="application/vnd.openxmlformats-officedocument.drawingml.chart+xml"/>
  <Override PartName="/xl/drawings/drawing46.xml" ContentType="application/vnd.openxmlformats-officedocument.drawingml.chartshapes+xml"/>
  <Override PartName="/xl/charts/chart43.xml" ContentType="application/vnd.openxmlformats-officedocument.drawingml.chart+xml"/>
  <Override PartName="/xl/drawings/drawing47.xml" ContentType="application/vnd.openxmlformats-officedocument.drawingml.chartshapes+xml"/>
  <Override PartName="/xl/charts/chart44.xml" ContentType="application/vnd.openxmlformats-officedocument.drawingml.chart+xml"/>
  <Override PartName="/xl/drawings/drawing48.xml" ContentType="application/vnd.openxmlformats-officedocument.drawingml.chartshapes+xml"/>
  <Override PartName="/xl/charts/chart45.xml" ContentType="application/vnd.openxmlformats-officedocument.drawingml.chart+xml"/>
  <Override PartName="/xl/drawings/drawing49.xml" ContentType="application/vnd.openxmlformats-officedocument.drawingml.chartshapes+xml"/>
  <Override PartName="/xl/charts/chart46.xml" ContentType="application/vnd.openxmlformats-officedocument.drawingml.chart+xml"/>
  <Override PartName="/xl/drawings/drawing50.xml" ContentType="application/vnd.openxmlformats-officedocument.drawingml.chartshapes+xml"/>
  <Override PartName="/xl/charts/chart47.xml" ContentType="application/vnd.openxmlformats-officedocument.drawingml.chart+xml"/>
  <Override PartName="/xl/drawings/drawing51.xml" ContentType="application/vnd.openxmlformats-officedocument.drawingml.chartshapes+xml"/>
  <Override PartName="/xl/charts/chart48.xml" ContentType="application/vnd.openxmlformats-officedocument.drawingml.chart+xml"/>
  <Override PartName="/xl/drawings/drawing52.xml" ContentType="application/vnd.openxmlformats-officedocument.drawingml.chartshapes+xml"/>
  <Override PartName="/xl/charts/chart49.xml" ContentType="application/vnd.openxmlformats-officedocument.drawingml.chart+xml"/>
  <Override PartName="/xl/drawings/drawing53.xml" ContentType="application/vnd.openxmlformats-officedocument.drawingml.chartshapes+xml"/>
  <Override PartName="/xl/charts/chart50.xml" ContentType="application/vnd.openxmlformats-officedocument.drawingml.chart+xml"/>
  <Override PartName="/xl/drawings/drawing54.xml" ContentType="application/vnd.openxmlformats-officedocument.drawingml.chartshapes+xml"/>
  <Override PartName="/xl/charts/chart51.xml" ContentType="application/vnd.openxmlformats-officedocument.drawingml.chart+xml"/>
  <Override PartName="/xl/drawings/drawing55.xml" ContentType="application/vnd.openxmlformats-officedocument.drawingml.chartshapes+xml"/>
  <Override PartName="/xl/charts/chart52.xml" ContentType="application/vnd.openxmlformats-officedocument.drawingml.chart+xml"/>
  <Override PartName="/xl/drawings/drawing56.xml" ContentType="application/vnd.openxmlformats-officedocument.drawingml.chartshapes+xml"/>
  <Override PartName="/xl/charts/chart53.xml" ContentType="application/vnd.openxmlformats-officedocument.drawingml.chart+xml"/>
  <Override PartName="/xl/drawings/drawing57.xml" ContentType="application/vnd.openxmlformats-officedocument.drawingml.chartshapes+xml"/>
  <Override PartName="/xl/charts/chart54.xml" ContentType="application/vnd.openxmlformats-officedocument.drawingml.chart+xml"/>
  <Override PartName="/xl/drawings/drawing58.xml" ContentType="application/vnd.openxmlformats-officedocument.drawingml.chartshapes+xml"/>
  <Override PartName="/xl/charts/chart55.xml" ContentType="application/vnd.openxmlformats-officedocument.drawingml.chart+xml"/>
  <Override PartName="/xl/drawings/drawing59.xml" ContentType="application/vnd.openxmlformats-officedocument.drawingml.chartshapes+xml"/>
  <Override PartName="/xl/charts/chart56.xml" ContentType="application/vnd.openxmlformats-officedocument.drawingml.chart+xml"/>
  <Override PartName="/xl/drawings/drawing60.xml" ContentType="application/vnd.openxmlformats-officedocument.drawingml.chartshapes+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61.xml" ContentType="application/vnd.openxmlformats-officedocument.drawingml.chartshapes+xml"/>
  <Override PartName="/xl/charts/chart62.xml" ContentType="application/vnd.openxmlformats-officedocument.drawingml.chart+xml"/>
  <Override PartName="/xl/drawings/drawing62.xml" ContentType="application/vnd.openxmlformats-officedocument.drawingml.chartshapes+xml"/>
  <Override PartName="/xl/charts/chart63.xml" ContentType="application/vnd.openxmlformats-officedocument.drawingml.chart+xml"/>
  <Override PartName="/xl/drawings/drawing63.xml" ContentType="application/vnd.openxmlformats-officedocument.drawingml.chartshapes+xml"/>
  <Override PartName="/xl/charts/chart64.xml" ContentType="application/vnd.openxmlformats-officedocument.drawingml.chart+xml"/>
  <Override PartName="/xl/drawings/drawing64.xml" ContentType="application/vnd.openxmlformats-officedocument.drawingml.chartshapes+xml"/>
  <Override PartName="/xl/charts/chart65.xml" ContentType="application/vnd.openxmlformats-officedocument.drawingml.chart+xml"/>
  <Override PartName="/xl/drawings/drawing65.xml" ContentType="application/vnd.openxmlformats-officedocument.drawingml.chartshapes+xml"/>
  <Override PartName="/xl/charts/chart66.xml" ContentType="application/vnd.openxmlformats-officedocument.drawingml.chart+xml"/>
  <Override PartName="/xl/drawings/drawing6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50" yWindow="180" windowWidth="17000" windowHeight="7910" tabRatio="359"/>
  </bookViews>
  <sheets>
    <sheet name="Main" sheetId="5" r:id="rId1"/>
    <sheet name="Short Guide" sheetId="6" r:id="rId2"/>
    <sheet name="Data entry" sheetId="2" r:id="rId3"/>
    <sheet name="Analysis" sheetId="3" r:id="rId4"/>
    <sheet name="Graphs" sheetId="4" r:id="rId5"/>
  </sheets>
  <definedNames>
    <definedName name="_xlnm._FilterDatabase" localSheetId="2" hidden="1">'Data entry'!$A$5:$GM$105</definedName>
    <definedName name="POP">OFFSET('Data entry'!$Q$107,0,0,COUNTA('Data entry'!$Q$107:$Q$2000),1)</definedName>
    <definedName name="Prov">OFFSET('Data entry'!$O$107,0,0,COUNTA('Data entry'!$O$2000:$O$2000),1)</definedName>
    <definedName name="Q1.1">OFFSET('Data entry'!$AO$107,0,0,COUNTA('Data entry'!$AO$107:$AO$200),1)</definedName>
    <definedName name="Q1.1.1">OFFSET('Data entry'!$AP$107,0,0,COUNTA('Data entry'!$AP$107:$AP$200),1)</definedName>
    <definedName name="Q1.1.2">OFFSET('Data entry'!$AU$107,0,0,COUNTA('Data entry'!$AU$107:$AU$200),1)</definedName>
    <definedName name="Q1.2.1">OFFSET('Data entry'!$AV$107,0,0,COUNTA('Data entry'!$AV$107:$AV$200),1)</definedName>
    <definedName name="Q1.2.2">OFFSET('Data entry'!$AW$107,0,0,COUNTA('Data entry'!$AW$107:$AW$200),1)</definedName>
    <definedName name="Q1.3">OFFSET('Data entry'!$AX$107,0,0,COUNTA('Data entry'!$AX$107:$AX$200),1)</definedName>
    <definedName name="Q1.4">OFFSET('Data entry'!$AY$107,0,0,COUNTA('Data entry'!$AY$107:$AY$200),1)</definedName>
    <definedName name="Q1.4.1">OFFSET('Data entry'!$AZ$107,0,0,COUNTA('Data entry'!$AZ$107:$AZ$200),1)</definedName>
    <definedName name="Q1.4.2.1">OFFSET('Data entry'!$BA$107,0,0,COUNTA('Data entry'!$BA$107:$BA$200),1)</definedName>
    <definedName name="Q1.4.2.2">OFFSET('Data entry'!$BB$107,0,0,COUNTA('Data entry'!$BB$107:$BB$200),1)</definedName>
    <definedName name="Q1.5.1">OFFSET('Data entry'!$BC$107,0,0,COUNTA('Data entry'!$BC$107:$BC$200),1)</definedName>
    <definedName name="Q1.5.2">OFFSET('Data entry'!$BD$107,0,0,COUNTA('Data entry'!$BD$107:$BD$200),1)</definedName>
    <definedName name="Q1.6.1">OFFSET('Data entry'!$BE$107,0,0,COUNTA('Data entry'!$BE$107:$BE$200),1)</definedName>
    <definedName name="Q1.6.2">OFFSET('Data entry'!$BF$107,0,0,COUNTA('Data entry'!$BF$107:$BF$200),1)</definedName>
    <definedName name="Q2.1">OFFSET('Data entry'!$BG$107,0,0,COUNTA('Data entry'!$BG$107:$BG$200),1)</definedName>
    <definedName name="Q2.2">OFFSET('Data entry'!$BL$107,0,0,COUNTA('Data entry'!$BL$107:$BL$200),1)</definedName>
    <definedName name="Q2.3">OFFSET('Data entry'!$BQ$107,0,0,COUNTA('Data entry'!$BQ$107:$BQ$200),1)</definedName>
    <definedName name="Q2.3.1">OFFSET('Data entry'!$BR$107,0,0,COUNTA('Data entry'!$BR$107:$BR$200),1)</definedName>
    <definedName name="Q3.0">OFFSET('Data entry'!$BT$107,0,0,COUNTA('Data entry'!$BT$107:$BT$200),1)</definedName>
    <definedName name="Q3.1">OFFSET('Data entry'!$CE$107,0,0,COUNTA('Data entry'!$CE$107:$CE$200),1)</definedName>
    <definedName name="Q3.2">OFFSET('Data entry'!$CJ$107,0,0,COUNTA('Data entry'!$CJ$107:$CJ$120),1)</definedName>
    <definedName name="Q3.3">OFFSET('Data entry'!$CL$107,0,0,COUNTA('Data entry'!$CL$107:$CL$120),1)</definedName>
    <definedName name="Q3.4">OFFSET('Data entry'!$CM$107,,,COUNTA('Data entry'!$CM$105:$CM$120),)</definedName>
    <definedName name="Q3.4.1">OFFSET('Data entry'!$CR$107,,,COUNTA('Data entry'!$CR$107:$CR$200),)</definedName>
    <definedName name="Q4.1">OFFSET('Data entry'!$CR$107,,,COUNTA('Data entry'!$CR$105:$CR$198),)</definedName>
    <definedName name="Q4.1.1">OFFSET('Data entry'!$CS$107,,,COUNTA('Data entry'!$CS$107:$CS$200),)</definedName>
    <definedName name="Q4.1.2">OFFSET('Data entry'!$CX$107,,,COUNTA('Data entry'!$CX$107:$CX$200),)</definedName>
    <definedName name="Q4.2">OFFSET('Data entry'!$DC$107,,,COUNTA('Data entry'!$DC$107:$DC$200),)</definedName>
    <definedName name="Q4.2.1">OFFSET('Data entry'!$DG$107,,,COUNTA('Data entry'!$DG$107:$DG$200),)</definedName>
    <definedName name="Q4.3">OFFSET('Data entry'!$DK$107,,,COUNTA('Data entry'!$DK$107:$DK$200),)</definedName>
    <definedName name="Q4.3.1">OFFSET('Data entry'!$DO$107,,,COUNTA('Data entry'!$DO$107:$DO$200),)</definedName>
    <definedName name="Q4.4">OFFSET('Data entry'!$DS$107,,,COUNTA('Data entry'!$DS$107:$DS$200),)</definedName>
    <definedName name="Q4.4.1">OFFSET('Data entry'!$DT$107,,,COUNTA('Data entry'!$DT$107:$DT$200),)</definedName>
    <definedName name="Q4.5">OFFSET('Data entry'!$DY$107,,,COUNTA('Data entry'!$DY$107:$DY$200),)</definedName>
    <definedName name="Q5.1">OFFSET('Data entry'!$ED$107,,,COUNTA('Data entry'!$ED$107:$ED$200),)</definedName>
    <definedName name="Q5.1.1">OFFSET('Data entry'!$EE$107,,,COUNTA('Data entry'!$EE$107:$EE$200),)</definedName>
    <definedName name="Q5.2">OFFSET('Data entry'!$EJ$107,,,COUNTA('Data entry'!$EJ$107:$EJ$200),)</definedName>
    <definedName name="Q5.2.1">OFFSET('Data entry'!$EK$107,,,COUNTA('Data entry'!$EK$107:$EK$200),)</definedName>
    <definedName name="Q5.3">OFFSET('Data entry'!$EL$107,,,COUNTA('Data entry'!$EL$107:$EL$200),)</definedName>
    <definedName name="Q6.0">OFFSET('Data entry'!$EM$107,,,COUNTA('Data entry'!$EM$107:$EM$200),)</definedName>
    <definedName name="Q7.1">OFFSET('Data entry'!$EP$107,,,COUNTA('Data entry'!$EP$107:$EP$200),)</definedName>
    <definedName name="Q7.1.1">OFFSET('Data entry'!$EQ$107,,,COUNTA('Data entry'!$EQ$107:$EQ$200),)</definedName>
    <definedName name="Q7.2.1">OFFSET('Data entry'!$EV$107,,,COUNTA('Data entry'!$EV$107:$EV$200),)</definedName>
    <definedName name="Q7.2.2">OFFSET('Data entry'!$EW$107,,,COUNTA('Data entry'!$EW$107:$EW$200),)</definedName>
    <definedName name="Q7.3.1">OFFSET('Data entry'!$EX$107,0,0,COUNTA('Data entry'!$EX$107:$EX$200),1)</definedName>
    <definedName name="Q7.3.2">OFFSET('Data entry'!$EY$107,0,0,COUNTA('Data entry'!$EY$107:$EY$200),1)</definedName>
    <definedName name="Q7.4">OFFSET('Data entry'!$FD$107,0,0,COUNTA('Data entry'!$FD$107:$FD$200),1)</definedName>
    <definedName name="Q8.1">OFFSET('Data entry'!$FI$107,,,COUNTA('Data entry'!$FI$107:$FI$200),)</definedName>
    <definedName name="Q8.1.1">OFFSET('Data entry'!$FJ$107,,,COUNTA('Data entry'!$FJ$107:$FJ$200),)</definedName>
    <definedName name="Q8.1.2">OFFSET('Data entry'!$FK$107,,,COUNTA('Data entry'!$FK$107:$FK$200),)</definedName>
    <definedName name="Q8.2">OFFSET('Data entry'!$FL$107,,,COUNTA('Data entry'!$FL$107:$FL$200),)</definedName>
    <definedName name="Q8.2.1">OFFSET('Data entry'!$FM$107,,,COUNTA('Data entry'!$FM$107:$FM$200),)</definedName>
    <definedName name="Q8.3">OFFSET('Data entry'!$FQ$107,,,COUNTA('Data entry'!$FQ$107:$FQ$200),)</definedName>
    <definedName name="Q9.1">OFFSET('Data entry'!$FU$107,,,COUNTA('Data entry'!$FU$107:$FU$200),)</definedName>
    <definedName name="Q9.2">OFFSET('Data entry'!$FY$107,,,COUNTA('Data entry'!$FY$107:$FY$200),)</definedName>
    <definedName name="Q9.2.1">OFFSET('Data entry'!$FZ$107,,,COUNTA('Data entry'!$FZ$107:$FZ$200),)</definedName>
    <definedName name="Q9.3.1">OFFSET('Data entry'!$GD$107,,,COUNTA('Data entry'!$GD$107:$GD$200),)</definedName>
    <definedName name="Q9.3.2">OFFSET('Data entry'!$GE$107,,,COUNTA('Data entry'!$GE$107:$GE$200),)</definedName>
    <definedName name="Q9.4">OFFSET('Data entry'!$GF$107,,,COUNTA('Data entry'!$GF$107:$GF$200),)</definedName>
    <definedName name="Q9.4.1">OFFSET('Data entry'!$GG$107,,,COUNTA('Data entry'!$GG$107:$GG$200),)</definedName>
    <definedName name="Q9.5">OFFSET('Data entry'!$GK$107,,,COUNTA('Data entry'!$GK$107:$GK$200),)</definedName>
    <definedName name="Q9.5.1">OFFSET('Data entry'!$GL$107,,,COUNTA('Data entry'!$GL$107:$GL$200),)</definedName>
    <definedName name="Region">OFFSET('Data entry'!$P$107,0,0,COUNTA('Data entry'!$P$107:$P$2000),1)</definedName>
    <definedName name="Site">OFFSET('Data entry'!$M$107,0,0,COUNTA('Data entry'!$M$107:$M$2000),1)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K9" i="3" l="1"/>
  <c r="I9" i="3"/>
  <c r="I12" i="3"/>
  <c r="H12" i="3"/>
  <c r="H13" i="3"/>
  <c r="G12" i="3"/>
  <c r="G15" i="3"/>
  <c r="I15" i="3"/>
  <c r="H9" i="3"/>
  <c r="G9" i="3"/>
  <c r="K2" i="2"/>
  <c r="K152" i="3"/>
  <c r="J152" i="3"/>
  <c r="I152" i="3"/>
  <c r="H152" i="3"/>
  <c r="G152" i="3"/>
  <c r="D153" i="3"/>
  <c r="D150" i="3"/>
  <c r="G149" i="3"/>
  <c r="C149" i="3"/>
  <c r="B149" i="3"/>
  <c r="N149" i="3"/>
  <c r="M149" i="3"/>
  <c r="L149" i="3"/>
  <c r="K149" i="3"/>
  <c r="J149" i="3"/>
  <c r="I149" i="3"/>
  <c r="H149" i="3"/>
  <c r="C152" i="3"/>
  <c r="B152" i="3"/>
  <c r="D147" i="3"/>
  <c r="D144" i="3"/>
  <c r="D141" i="3"/>
  <c r="I146" i="3"/>
  <c r="H146" i="3"/>
  <c r="G146" i="3"/>
  <c r="C146" i="3"/>
  <c r="B146" i="3"/>
  <c r="I143" i="3"/>
  <c r="H143" i="3"/>
  <c r="G143" i="3"/>
  <c r="C143" i="3"/>
  <c r="B143" i="3"/>
  <c r="L140" i="3"/>
  <c r="K140" i="3"/>
  <c r="J140" i="3"/>
  <c r="I140" i="3"/>
  <c r="H140" i="3"/>
  <c r="G140" i="3"/>
  <c r="B140" i="3"/>
  <c r="C140" i="3"/>
  <c r="H150" i="3"/>
  <c r="I141" i="3"/>
  <c r="L150" i="3"/>
  <c r="H144" i="3"/>
  <c r="K141" i="3"/>
  <c r="G141" i="3"/>
  <c r="G142" i="3"/>
  <c r="H147" i="3"/>
  <c r="H148" i="3" s="1"/>
  <c r="L141" i="3"/>
  <c r="H141" i="3"/>
  <c r="J141" i="3"/>
  <c r="I144" i="3"/>
  <c r="G144" i="3"/>
  <c r="I145" i="3"/>
  <c r="I147" i="3"/>
  <c r="I148" i="3" s="1"/>
  <c r="G147" i="3"/>
  <c r="I150" i="3"/>
  <c r="I151" i="3" s="1"/>
  <c r="H153" i="3"/>
  <c r="J150" i="3"/>
  <c r="I153" i="3"/>
  <c r="N150" i="3"/>
  <c r="N151" i="3" s="1"/>
  <c r="J153" i="3"/>
  <c r="K150" i="3"/>
  <c r="K151" i="3" s="1"/>
  <c r="K153" i="3"/>
  <c r="M150" i="3"/>
  <c r="M151" i="3" s="1"/>
  <c r="G153" i="3"/>
  <c r="G150" i="3"/>
  <c r="G151" i="3" s="1"/>
  <c r="AD9" i="2" l="1"/>
  <c r="AD12" i="2"/>
  <c r="AD13" i="2"/>
  <c r="AD16" i="2"/>
  <c r="AD17" i="2"/>
  <c r="AD20" i="2"/>
  <c r="AD21" i="2"/>
  <c r="AD24" i="2"/>
  <c r="AD25" i="2"/>
  <c r="AD28" i="2"/>
  <c r="AD29" i="2"/>
  <c r="AD32" i="2"/>
  <c r="AD33" i="2"/>
  <c r="AD36" i="2"/>
  <c r="AD37" i="2"/>
  <c r="AD40" i="2"/>
  <c r="AD41" i="2"/>
  <c r="AD44" i="2"/>
  <c r="AD45" i="2"/>
  <c r="AD48" i="2"/>
  <c r="AD49" i="2"/>
  <c r="AD52" i="2"/>
  <c r="AD53" i="2"/>
  <c r="AD56" i="2"/>
  <c r="AD57" i="2"/>
  <c r="AD60" i="2"/>
  <c r="AD61" i="2"/>
  <c r="AD64" i="2"/>
  <c r="AD65" i="2"/>
  <c r="AD68" i="2"/>
  <c r="AD69" i="2"/>
  <c r="AD72" i="2"/>
  <c r="AD73" i="2"/>
  <c r="AD76" i="2"/>
  <c r="AD77" i="2"/>
  <c r="AD80" i="2"/>
  <c r="AD81" i="2"/>
  <c r="AD84" i="2"/>
  <c r="AD85" i="2"/>
  <c r="AD88" i="2"/>
  <c r="AD89" i="2"/>
  <c r="F6" i="2"/>
  <c r="H6" i="2"/>
  <c r="J6" i="2"/>
  <c r="AD6" i="2"/>
  <c r="AN6" i="2"/>
  <c r="F7" i="2"/>
  <c r="H7" i="2"/>
  <c r="J7" i="2"/>
  <c r="AD7" i="2"/>
  <c r="AN7" i="2"/>
  <c r="F8" i="2"/>
  <c r="H8" i="2"/>
  <c r="J8" i="2"/>
  <c r="AD8" i="2"/>
  <c r="AN8" i="2"/>
  <c r="F9" i="2"/>
  <c r="H9" i="2"/>
  <c r="J9" i="2"/>
  <c r="AN9" i="2"/>
  <c r="F10" i="2"/>
  <c r="H10" i="2"/>
  <c r="J10" i="2"/>
  <c r="AD10" i="2"/>
  <c r="AN10" i="2"/>
  <c r="F11" i="2"/>
  <c r="H11" i="2"/>
  <c r="J11" i="2"/>
  <c r="AD11" i="2"/>
  <c r="AN11" i="2"/>
  <c r="F12" i="2"/>
  <c r="H12" i="2"/>
  <c r="J12" i="2"/>
  <c r="AN12" i="2"/>
  <c r="F13" i="2"/>
  <c r="H13" i="2"/>
  <c r="J13" i="2"/>
  <c r="AN13" i="2"/>
  <c r="F14" i="2"/>
  <c r="H14" i="2"/>
  <c r="J14" i="2"/>
  <c r="AD14" i="2"/>
  <c r="AN14" i="2"/>
  <c r="F15" i="2"/>
  <c r="H15" i="2"/>
  <c r="J15" i="2"/>
  <c r="AD15" i="2"/>
  <c r="AN15" i="2"/>
  <c r="F16" i="2"/>
  <c r="H16" i="2"/>
  <c r="J16" i="2"/>
  <c r="AN16" i="2"/>
  <c r="F17" i="2"/>
  <c r="H17" i="2"/>
  <c r="J17" i="2"/>
  <c r="AN17" i="2"/>
  <c r="F18" i="2"/>
  <c r="H18" i="2"/>
  <c r="J18" i="2"/>
  <c r="AD18" i="2"/>
  <c r="AN18" i="2"/>
  <c r="F19" i="2"/>
  <c r="H19" i="2"/>
  <c r="J19" i="2"/>
  <c r="AD19" i="2"/>
  <c r="AN19" i="2"/>
  <c r="F20" i="2"/>
  <c r="H20" i="2"/>
  <c r="J20" i="2"/>
  <c r="AN20" i="2"/>
  <c r="F21" i="2"/>
  <c r="H21" i="2"/>
  <c r="J21" i="2"/>
  <c r="AN21" i="2"/>
  <c r="F22" i="2"/>
  <c r="H22" i="2"/>
  <c r="J22" i="2"/>
  <c r="AD22" i="2"/>
  <c r="AN22" i="2"/>
  <c r="F23" i="2"/>
  <c r="H23" i="2"/>
  <c r="J23" i="2"/>
  <c r="AD23" i="2"/>
  <c r="AN23" i="2"/>
  <c r="F24" i="2"/>
  <c r="H24" i="2"/>
  <c r="J24" i="2"/>
  <c r="AN24" i="2"/>
  <c r="F25" i="2"/>
  <c r="H25" i="2"/>
  <c r="J25" i="2"/>
  <c r="AN25" i="2"/>
  <c r="F26" i="2"/>
  <c r="H26" i="2"/>
  <c r="J26" i="2"/>
  <c r="AD26" i="2"/>
  <c r="AN26" i="2"/>
  <c r="F27" i="2"/>
  <c r="H27" i="2"/>
  <c r="J27" i="2"/>
  <c r="AD27" i="2"/>
  <c r="AN27" i="2"/>
  <c r="F28" i="2"/>
  <c r="H28" i="2"/>
  <c r="J28" i="2"/>
  <c r="AN28" i="2"/>
  <c r="F29" i="2"/>
  <c r="H29" i="2"/>
  <c r="J29" i="2"/>
  <c r="AN29" i="2"/>
  <c r="F30" i="2"/>
  <c r="H30" i="2"/>
  <c r="J30" i="2"/>
  <c r="AD30" i="2"/>
  <c r="AN30" i="2"/>
  <c r="F31" i="2"/>
  <c r="H31" i="2"/>
  <c r="J31" i="2"/>
  <c r="AD31" i="2"/>
  <c r="AN31" i="2"/>
  <c r="F32" i="2"/>
  <c r="H32" i="2"/>
  <c r="J32" i="2"/>
  <c r="AN32" i="2"/>
  <c r="F33" i="2"/>
  <c r="H33" i="2"/>
  <c r="J33" i="2"/>
  <c r="AN33" i="2"/>
  <c r="F34" i="2"/>
  <c r="H34" i="2"/>
  <c r="J34" i="2"/>
  <c r="AD34" i="2"/>
  <c r="AN34" i="2"/>
  <c r="F35" i="2"/>
  <c r="H35" i="2"/>
  <c r="J35" i="2"/>
  <c r="AD35" i="2"/>
  <c r="AN35" i="2"/>
  <c r="F36" i="2"/>
  <c r="H36" i="2"/>
  <c r="J36" i="2"/>
  <c r="AN36" i="2"/>
  <c r="F37" i="2"/>
  <c r="H37" i="2"/>
  <c r="J37" i="2"/>
  <c r="AN37" i="2"/>
  <c r="F38" i="2"/>
  <c r="H38" i="2"/>
  <c r="J38" i="2"/>
  <c r="AD38" i="2"/>
  <c r="AN38" i="2"/>
  <c r="F39" i="2"/>
  <c r="H39" i="2"/>
  <c r="J39" i="2"/>
  <c r="AD39" i="2"/>
  <c r="AN39" i="2"/>
  <c r="F40" i="2"/>
  <c r="H40" i="2"/>
  <c r="J40" i="2"/>
  <c r="AN40" i="2"/>
  <c r="F41" i="2"/>
  <c r="H41" i="2"/>
  <c r="J41" i="2"/>
  <c r="AN41" i="2"/>
  <c r="F42" i="2"/>
  <c r="H42" i="2"/>
  <c r="J42" i="2"/>
  <c r="AD42" i="2"/>
  <c r="AN42" i="2"/>
  <c r="F43" i="2"/>
  <c r="H43" i="2"/>
  <c r="J43" i="2"/>
  <c r="AD43" i="2"/>
  <c r="AN43" i="2"/>
  <c r="F44" i="2"/>
  <c r="H44" i="2"/>
  <c r="J44" i="2"/>
  <c r="AN44" i="2"/>
  <c r="F45" i="2"/>
  <c r="H45" i="2"/>
  <c r="J45" i="2"/>
  <c r="AN45" i="2"/>
  <c r="F46" i="2"/>
  <c r="H46" i="2"/>
  <c r="J46" i="2"/>
  <c r="AD46" i="2"/>
  <c r="AN46" i="2"/>
  <c r="F47" i="2"/>
  <c r="H47" i="2"/>
  <c r="J47" i="2"/>
  <c r="AD47" i="2"/>
  <c r="AN47" i="2"/>
  <c r="F48" i="2"/>
  <c r="H48" i="2"/>
  <c r="J48" i="2"/>
  <c r="AN48" i="2"/>
  <c r="F49" i="2"/>
  <c r="H49" i="2"/>
  <c r="J49" i="2"/>
  <c r="AN49" i="2"/>
  <c r="F50" i="2"/>
  <c r="H50" i="2"/>
  <c r="J50" i="2"/>
  <c r="AD50" i="2"/>
  <c r="AN50" i="2"/>
  <c r="F51" i="2"/>
  <c r="H51" i="2"/>
  <c r="J51" i="2"/>
  <c r="AD51" i="2"/>
  <c r="AN51" i="2"/>
  <c r="F52" i="2"/>
  <c r="H52" i="2"/>
  <c r="J52" i="2"/>
  <c r="AN52" i="2"/>
  <c r="F53" i="2"/>
  <c r="H53" i="2"/>
  <c r="J53" i="2"/>
  <c r="AN53" i="2"/>
  <c r="F54" i="2"/>
  <c r="H54" i="2"/>
  <c r="J54" i="2"/>
  <c r="AD54" i="2"/>
  <c r="AN54" i="2"/>
  <c r="F55" i="2"/>
  <c r="H55" i="2"/>
  <c r="J55" i="2"/>
  <c r="AD55" i="2"/>
  <c r="AN55" i="2"/>
  <c r="F56" i="2"/>
  <c r="H56" i="2"/>
  <c r="J56" i="2"/>
  <c r="AN56" i="2"/>
  <c r="F57" i="2"/>
  <c r="H57" i="2"/>
  <c r="J57" i="2"/>
  <c r="AN57" i="2"/>
  <c r="F58" i="2"/>
  <c r="H58" i="2"/>
  <c r="J58" i="2"/>
  <c r="AD58" i="2"/>
  <c r="AN58" i="2"/>
  <c r="F59" i="2"/>
  <c r="H59" i="2"/>
  <c r="J59" i="2"/>
  <c r="AD59" i="2"/>
  <c r="AN59" i="2"/>
  <c r="F60" i="2"/>
  <c r="H60" i="2"/>
  <c r="J60" i="2"/>
  <c r="AN60" i="2"/>
  <c r="F61" i="2"/>
  <c r="H61" i="2"/>
  <c r="J61" i="2"/>
  <c r="AN61" i="2"/>
  <c r="F62" i="2"/>
  <c r="H62" i="2"/>
  <c r="J62" i="2"/>
  <c r="AD62" i="2"/>
  <c r="AN62" i="2"/>
  <c r="F63" i="2"/>
  <c r="H63" i="2"/>
  <c r="J63" i="2"/>
  <c r="AD63" i="2"/>
  <c r="AN63" i="2"/>
  <c r="F64" i="2"/>
  <c r="H64" i="2"/>
  <c r="J64" i="2"/>
  <c r="AN64" i="2"/>
  <c r="F65" i="2"/>
  <c r="H65" i="2"/>
  <c r="J65" i="2"/>
  <c r="AN65" i="2"/>
  <c r="F66" i="2"/>
  <c r="H66" i="2"/>
  <c r="J66" i="2"/>
  <c r="AD66" i="2"/>
  <c r="AN66" i="2"/>
  <c r="F67" i="2"/>
  <c r="H67" i="2"/>
  <c r="J67" i="2"/>
  <c r="AD67" i="2"/>
  <c r="AN67" i="2"/>
  <c r="F68" i="2"/>
  <c r="H68" i="2"/>
  <c r="J68" i="2"/>
  <c r="AN68" i="2"/>
  <c r="F69" i="2"/>
  <c r="H69" i="2"/>
  <c r="J69" i="2"/>
  <c r="AN69" i="2"/>
  <c r="F70" i="2"/>
  <c r="H70" i="2"/>
  <c r="J70" i="2"/>
  <c r="AD70" i="2"/>
  <c r="AN70" i="2"/>
  <c r="F71" i="2"/>
  <c r="H71" i="2"/>
  <c r="J71" i="2"/>
  <c r="AD71" i="2"/>
  <c r="AN71" i="2"/>
  <c r="F72" i="2"/>
  <c r="H72" i="2"/>
  <c r="J72" i="2"/>
  <c r="AN72" i="2"/>
  <c r="F73" i="2"/>
  <c r="H73" i="2"/>
  <c r="J73" i="2"/>
  <c r="AN73" i="2"/>
  <c r="F74" i="2"/>
  <c r="H74" i="2"/>
  <c r="J74" i="2"/>
  <c r="AD74" i="2"/>
  <c r="AN74" i="2"/>
  <c r="F75" i="2"/>
  <c r="H75" i="2"/>
  <c r="J75" i="2"/>
  <c r="AD75" i="2"/>
  <c r="AN75" i="2"/>
  <c r="F76" i="2"/>
  <c r="H76" i="2"/>
  <c r="J76" i="2"/>
  <c r="AN76" i="2"/>
  <c r="F77" i="2"/>
  <c r="H77" i="2"/>
  <c r="J77" i="2"/>
  <c r="AN77" i="2"/>
  <c r="F78" i="2"/>
  <c r="H78" i="2"/>
  <c r="J78" i="2"/>
  <c r="AD78" i="2"/>
  <c r="AN78" i="2"/>
  <c r="F79" i="2"/>
  <c r="H79" i="2"/>
  <c r="J79" i="2"/>
  <c r="AD79" i="2"/>
  <c r="AN79" i="2"/>
  <c r="F80" i="2"/>
  <c r="H80" i="2"/>
  <c r="J80" i="2"/>
  <c r="AN80" i="2"/>
  <c r="F81" i="2"/>
  <c r="H81" i="2"/>
  <c r="J81" i="2"/>
  <c r="AN81" i="2"/>
  <c r="F82" i="2"/>
  <c r="H82" i="2"/>
  <c r="J82" i="2"/>
  <c r="AD82" i="2"/>
  <c r="AN82" i="2"/>
  <c r="F83" i="2"/>
  <c r="H83" i="2"/>
  <c r="J83" i="2"/>
  <c r="AD83" i="2"/>
  <c r="AN83" i="2"/>
  <c r="F84" i="2"/>
  <c r="H84" i="2"/>
  <c r="J84" i="2"/>
  <c r="AN84" i="2"/>
  <c r="F85" i="2"/>
  <c r="H85" i="2"/>
  <c r="J85" i="2"/>
  <c r="AN85" i="2"/>
  <c r="F86" i="2"/>
  <c r="H86" i="2"/>
  <c r="J86" i="2"/>
  <c r="AD86" i="2"/>
  <c r="AN86" i="2"/>
  <c r="F87" i="2"/>
  <c r="H87" i="2"/>
  <c r="J87" i="2"/>
  <c r="AD87" i="2"/>
  <c r="AN87" i="2"/>
  <c r="F88" i="2"/>
  <c r="H88" i="2"/>
  <c r="J88" i="2"/>
  <c r="AN88" i="2"/>
  <c r="F89" i="2"/>
  <c r="H89" i="2"/>
  <c r="J89" i="2"/>
  <c r="AN89" i="2"/>
  <c r="J151" i="3"/>
  <c r="I142" i="3"/>
  <c r="G148" i="3"/>
  <c r="H145" i="3"/>
  <c r="J142" i="3"/>
  <c r="J154" i="3"/>
  <c r="G154" i="3"/>
  <c r="K154" i="3"/>
  <c r="K142" i="3"/>
  <c r="H154" i="3"/>
  <c r="G145" i="3"/>
  <c r="I154" i="3"/>
  <c r="H142" i="3"/>
  <c r="H151" i="3"/>
  <c r="L142" i="3"/>
  <c r="L151" i="3"/>
  <c r="H15" i="3" l="1"/>
  <c r="J15" i="3"/>
  <c r="K15" i="3"/>
  <c r="AD98" i="2"/>
  <c r="AD99" i="2"/>
  <c r="AD100" i="2"/>
  <c r="AD101" i="2"/>
  <c r="AD102" i="2"/>
  <c r="AD103" i="2"/>
  <c r="AD104" i="2"/>
  <c r="AD105" i="2"/>
  <c r="AD97" i="2"/>
  <c r="G182" i="3"/>
  <c r="H182" i="3"/>
  <c r="I182" i="3"/>
  <c r="J182" i="3"/>
  <c r="K16" i="3" l="1"/>
  <c r="J16" i="3"/>
  <c r="I16" i="3"/>
  <c r="G16" i="3"/>
  <c r="H16" i="3"/>
  <c r="H6" i="3"/>
  <c r="I6" i="3"/>
  <c r="J6" i="3"/>
  <c r="K6" i="3"/>
  <c r="G6" i="3"/>
  <c r="C2" i="2"/>
  <c r="D195" i="3" s="1"/>
  <c r="Q191" i="3"/>
  <c r="P191" i="3"/>
  <c r="O191" i="3"/>
  <c r="O173" i="3"/>
  <c r="J5" i="3"/>
  <c r="I5" i="3"/>
  <c r="K5" i="3"/>
  <c r="G7" i="3" l="1"/>
  <c r="D3" i="3"/>
  <c r="D27" i="3"/>
  <c r="D39" i="3"/>
  <c r="D51" i="3"/>
  <c r="D63" i="3"/>
  <c r="D75" i="3"/>
  <c r="D90" i="3"/>
  <c r="D102" i="3"/>
  <c r="D114" i="3"/>
  <c r="D126" i="3"/>
  <c r="D138" i="3"/>
  <c r="D165" i="3"/>
  <c r="D180" i="3"/>
  <c r="D189" i="3"/>
  <c r="D84" i="3"/>
  <c r="D24" i="3"/>
  <c r="D36" i="3"/>
  <c r="D48" i="3"/>
  <c r="D60" i="3"/>
  <c r="D72" i="3"/>
  <c r="D87" i="3"/>
  <c r="D99" i="3"/>
  <c r="D111" i="3"/>
  <c r="D123" i="3"/>
  <c r="D135" i="3"/>
  <c r="D162" i="3"/>
  <c r="D174" i="3"/>
  <c r="D186" i="3"/>
  <c r="D198" i="3"/>
  <c r="D18" i="3"/>
  <c r="D30" i="3"/>
  <c r="D42" i="3"/>
  <c r="D54" i="3"/>
  <c r="D66" i="3"/>
  <c r="D78" i="3"/>
  <c r="D93" i="3"/>
  <c r="D105" i="3"/>
  <c r="D117" i="3"/>
  <c r="D129" i="3"/>
  <c r="D156" i="3"/>
  <c r="D168" i="3"/>
  <c r="D177" i="3"/>
  <c r="D192" i="3"/>
  <c r="D21" i="3"/>
  <c r="D33" i="3"/>
  <c r="D45" i="3"/>
  <c r="D57" i="3"/>
  <c r="D69" i="3"/>
  <c r="D81" i="3"/>
  <c r="D96" i="3"/>
  <c r="D108" i="3"/>
  <c r="D120" i="3"/>
  <c r="D132" i="3"/>
  <c r="D159" i="3"/>
  <c r="D171" i="3"/>
  <c r="D183" i="3"/>
  <c r="F185" i="3"/>
  <c r="F182" i="3"/>
  <c r="H110" i="3"/>
  <c r="I110" i="3"/>
  <c r="J110" i="3"/>
  <c r="K110" i="3"/>
  <c r="L110" i="3"/>
  <c r="M110" i="3"/>
  <c r="N110" i="3"/>
  <c r="O110" i="3"/>
  <c r="P110" i="3"/>
  <c r="Q110" i="3"/>
  <c r="R110" i="3"/>
  <c r="S110" i="3"/>
  <c r="G110" i="3"/>
  <c r="H107" i="3"/>
  <c r="I107" i="3"/>
  <c r="G107" i="3"/>
  <c r="H104" i="3"/>
  <c r="I104" i="3"/>
  <c r="J104" i="3"/>
  <c r="K104" i="3"/>
  <c r="L104" i="3"/>
  <c r="M104" i="3"/>
  <c r="N104" i="3"/>
  <c r="O104" i="3"/>
  <c r="P104" i="3"/>
  <c r="Q104" i="3"/>
  <c r="R104" i="3"/>
  <c r="S104" i="3"/>
  <c r="T104" i="3"/>
  <c r="U104" i="3"/>
  <c r="G104" i="3"/>
  <c r="H101" i="3"/>
  <c r="I101" i="3"/>
  <c r="J101" i="3"/>
  <c r="K101" i="3"/>
  <c r="L101" i="3"/>
  <c r="M101" i="3"/>
  <c r="N101" i="3"/>
  <c r="O101" i="3"/>
  <c r="P101" i="3"/>
  <c r="Q101" i="3"/>
  <c r="R101" i="3"/>
  <c r="S101" i="3"/>
  <c r="T101" i="3"/>
  <c r="U101" i="3"/>
  <c r="V101" i="3"/>
  <c r="W101" i="3"/>
  <c r="G101" i="3"/>
  <c r="H98" i="3"/>
  <c r="I98" i="3"/>
  <c r="J98" i="3"/>
  <c r="K98" i="3"/>
  <c r="L98" i="3"/>
  <c r="M98" i="3"/>
  <c r="N98" i="3"/>
  <c r="O98" i="3"/>
  <c r="P98" i="3"/>
  <c r="Q98" i="3"/>
  <c r="R98" i="3"/>
  <c r="S98" i="3"/>
  <c r="G98" i="3"/>
  <c r="H95" i="3"/>
  <c r="I95" i="3"/>
  <c r="J95" i="3"/>
  <c r="K95" i="3"/>
  <c r="L95" i="3"/>
  <c r="M95" i="3"/>
  <c r="N95" i="3"/>
  <c r="O95" i="3"/>
  <c r="P95" i="3"/>
  <c r="Q95" i="3"/>
  <c r="R95" i="3"/>
  <c r="S95" i="3"/>
  <c r="T95" i="3"/>
  <c r="U95" i="3"/>
  <c r="V95" i="3"/>
  <c r="W95" i="3"/>
  <c r="G95" i="3"/>
  <c r="H92" i="3"/>
  <c r="I92" i="3"/>
  <c r="J92" i="3"/>
  <c r="K92" i="3"/>
  <c r="L92" i="3"/>
  <c r="M92" i="3"/>
  <c r="N92" i="3"/>
  <c r="O92" i="3"/>
  <c r="P92" i="3"/>
  <c r="Q92" i="3"/>
  <c r="R92" i="3"/>
  <c r="S92" i="3"/>
  <c r="T92" i="3"/>
  <c r="U92" i="3"/>
  <c r="V92" i="3"/>
  <c r="W92" i="3"/>
  <c r="X92" i="3"/>
  <c r="Y92" i="3"/>
  <c r="G92" i="3"/>
  <c r="H89" i="3"/>
  <c r="I89" i="3"/>
  <c r="J89" i="3"/>
  <c r="K89" i="3"/>
  <c r="L89" i="3"/>
  <c r="M89" i="3"/>
  <c r="N89" i="3"/>
  <c r="O89" i="3"/>
  <c r="P89" i="3"/>
  <c r="Q89" i="3"/>
  <c r="R89" i="3"/>
  <c r="S89" i="3"/>
  <c r="T89" i="3"/>
  <c r="U89" i="3"/>
  <c r="V89" i="3"/>
  <c r="W89" i="3"/>
  <c r="X89" i="3"/>
  <c r="Y89" i="3"/>
  <c r="G89" i="3"/>
  <c r="H86" i="3"/>
  <c r="I86" i="3"/>
  <c r="G86" i="3"/>
  <c r="H83" i="3"/>
  <c r="I83" i="3"/>
  <c r="J83" i="3"/>
  <c r="K83" i="3"/>
  <c r="L83" i="3"/>
  <c r="M83" i="3"/>
  <c r="N83" i="3"/>
  <c r="G83" i="3"/>
  <c r="H77" i="3"/>
  <c r="I77" i="3"/>
  <c r="J77" i="3"/>
  <c r="K77" i="3"/>
  <c r="L77" i="3"/>
  <c r="G77" i="3"/>
  <c r="H80" i="3"/>
  <c r="I80" i="3"/>
  <c r="G80" i="3"/>
  <c r="H74" i="3"/>
  <c r="I74" i="3"/>
  <c r="J74" i="3"/>
  <c r="K74" i="3"/>
  <c r="L74" i="3"/>
  <c r="M74" i="3"/>
  <c r="N74" i="3"/>
  <c r="O74" i="3"/>
  <c r="G74" i="3"/>
  <c r="H71" i="3"/>
  <c r="I71" i="3"/>
  <c r="J71" i="3"/>
  <c r="K71" i="3"/>
  <c r="L71" i="3"/>
  <c r="M71" i="3"/>
  <c r="N71" i="3"/>
  <c r="O71" i="3"/>
  <c r="P71" i="3"/>
  <c r="Q71" i="3"/>
  <c r="R71" i="3"/>
  <c r="S71" i="3"/>
  <c r="T71" i="3"/>
  <c r="G71" i="3"/>
  <c r="H68" i="3"/>
  <c r="I68" i="3"/>
  <c r="J68" i="3"/>
  <c r="G68" i="3"/>
  <c r="H65" i="3"/>
  <c r="I65" i="3"/>
  <c r="G65" i="3"/>
  <c r="H62" i="3"/>
  <c r="I62" i="3"/>
  <c r="J62" i="3"/>
  <c r="K62" i="3"/>
  <c r="L62" i="3"/>
  <c r="M62" i="3"/>
  <c r="N62" i="3"/>
  <c r="O62" i="3"/>
  <c r="G62" i="3"/>
  <c r="H59" i="3"/>
  <c r="I59" i="3"/>
  <c r="J59" i="3"/>
  <c r="K59" i="3"/>
  <c r="L59" i="3"/>
  <c r="G59" i="3"/>
  <c r="H56" i="3"/>
  <c r="I56" i="3"/>
  <c r="G56" i="3"/>
  <c r="H53" i="3"/>
  <c r="I53" i="3"/>
  <c r="G53" i="3"/>
  <c r="H50" i="3"/>
  <c r="I50" i="3"/>
  <c r="G50" i="3"/>
  <c r="H47" i="3"/>
  <c r="I47" i="3"/>
  <c r="G47" i="3"/>
  <c r="H41" i="3"/>
  <c r="I41" i="3"/>
  <c r="J41" i="3"/>
  <c r="G41" i="3"/>
  <c r="H38" i="3"/>
  <c r="I38" i="3"/>
  <c r="J38" i="3"/>
  <c r="K38" i="3"/>
  <c r="L38" i="3"/>
  <c r="G38" i="3"/>
  <c r="G26" i="3"/>
  <c r="H26" i="3"/>
  <c r="I26" i="3"/>
  <c r="J26" i="3"/>
  <c r="G44" i="3"/>
  <c r="H44" i="3"/>
  <c r="I44" i="3"/>
  <c r="J44" i="3"/>
  <c r="K44" i="3"/>
  <c r="G35" i="3"/>
  <c r="H35" i="3"/>
  <c r="I35" i="3"/>
  <c r="G32" i="3"/>
  <c r="H32" i="3"/>
  <c r="I32" i="3"/>
  <c r="G29" i="3"/>
  <c r="H29" i="3"/>
  <c r="I29" i="3"/>
  <c r="J29" i="3"/>
  <c r="K29" i="3"/>
  <c r="L29" i="3"/>
  <c r="G23" i="3"/>
  <c r="H23" i="3"/>
  <c r="I23" i="3"/>
  <c r="J23" i="3"/>
  <c r="K23" i="3"/>
  <c r="L23" i="3"/>
  <c r="H20" i="3"/>
  <c r="I20" i="3"/>
  <c r="J20" i="3"/>
  <c r="K20" i="3"/>
  <c r="L20" i="3"/>
  <c r="M20" i="3"/>
  <c r="N20" i="3"/>
  <c r="G20" i="3"/>
  <c r="G17" i="3"/>
  <c r="H17" i="3"/>
  <c r="I17" i="3"/>
  <c r="G2" i="3"/>
  <c r="H2" i="3"/>
  <c r="I2" i="3"/>
  <c r="J2" i="3"/>
  <c r="A2" i="3"/>
  <c r="F3" i="4" s="1"/>
  <c r="S131" i="3"/>
  <c r="G131" i="3"/>
  <c r="O131" i="3"/>
  <c r="N131" i="3"/>
  <c r="P131" i="3"/>
  <c r="Q131" i="3"/>
  <c r="R131" i="3"/>
  <c r="H131" i="3"/>
  <c r="I131" i="3"/>
  <c r="J131" i="3"/>
  <c r="K131" i="3"/>
  <c r="L131" i="3"/>
  <c r="M131" i="3"/>
  <c r="T131" i="3"/>
  <c r="H14" i="3"/>
  <c r="I14" i="3"/>
  <c r="J14" i="3"/>
  <c r="K14" i="3"/>
  <c r="G14" i="3"/>
  <c r="B14" i="3"/>
  <c r="H5" i="3"/>
  <c r="G5" i="3"/>
  <c r="B5" i="3"/>
  <c r="B11" i="3"/>
  <c r="B8" i="3"/>
  <c r="H179" i="3"/>
  <c r="G179" i="3"/>
  <c r="I179" i="3"/>
  <c r="J179" i="3"/>
  <c r="K179" i="3"/>
  <c r="L179" i="3"/>
  <c r="M179" i="3"/>
  <c r="N179" i="3"/>
  <c r="O179" i="3"/>
  <c r="P179" i="3"/>
  <c r="Q179" i="3"/>
  <c r="R179" i="3"/>
  <c r="S179" i="3"/>
  <c r="H170" i="3"/>
  <c r="G170" i="3"/>
  <c r="I170" i="3"/>
  <c r="J170" i="3"/>
  <c r="K170" i="3"/>
  <c r="L170" i="3"/>
  <c r="H167" i="3"/>
  <c r="E634" i="4"/>
  <c r="G167" i="3"/>
  <c r="I167" i="3"/>
  <c r="J167" i="3"/>
  <c r="K167" i="3"/>
  <c r="L161" i="3"/>
  <c r="G161" i="3"/>
  <c r="H161" i="3"/>
  <c r="I161" i="3"/>
  <c r="J161" i="3"/>
  <c r="K161" i="3"/>
  <c r="F584" i="4"/>
  <c r="A134" i="3"/>
  <c r="G515" i="4" s="1"/>
  <c r="C128" i="3"/>
  <c r="A116" i="3"/>
  <c r="G419" i="4" s="1"/>
  <c r="A131" i="3"/>
  <c r="G488" i="4" s="1"/>
  <c r="A86" i="3"/>
  <c r="F245" i="4" s="1"/>
  <c r="A173" i="3"/>
  <c r="A155" i="3"/>
  <c r="A17" i="3"/>
  <c r="G58" i="4" s="1"/>
  <c r="A59" i="3"/>
  <c r="F158" i="4" s="1"/>
  <c r="A71" i="3"/>
  <c r="E199" i="4" s="1"/>
  <c r="N191" i="3"/>
  <c r="M191" i="3"/>
  <c r="L191" i="3"/>
  <c r="K191" i="3"/>
  <c r="J191" i="3"/>
  <c r="I191" i="3"/>
  <c r="H191" i="3"/>
  <c r="G191" i="3"/>
  <c r="J185" i="3"/>
  <c r="G185" i="3"/>
  <c r="H185" i="3"/>
  <c r="I185" i="3"/>
  <c r="I173" i="3"/>
  <c r="G173" i="3"/>
  <c r="H173" i="3"/>
  <c r="J173" i="3"/>
  <c r="K173" i="3"/>
  <c r="L173" i="3"/>
  <c r="M173" i="3"/>
  <c r="N173" i="3"/>
  <c r="P173" i="3"/>
  <c r="Q173" i="3"/>
  <c r="R173" i="3"/>
  <c r="S173" i="3"/>
  <c r="T173" i="3"/>
  <c r="U173" i="3"/>
  <c r="B176" i="3"/>
  <c r="C173" i="3"/>
  <c r="B173" i="3"/>
  <c r="G176" i="3"/>
  <c r="H176" i="3"/>
  <c r="I176" i="3"/>
  <c r="C167" i="3"/>
  <c r="B167" i="3"/>
  <c r="I158" i="3"/>
  <c r="H158" i="3"/>
  <c r="G158" i="3"/>
  <c r="J158" i="3"/>
  <c r="K158" i="3"/>
  <c r="L158" i="3"/>
  <c r="I137" i="3"/>
  <c r="G137" i="3"/>
  <c r="H137" i="3"/>
  <c r="J137" i="3"/>
  <c r="K137" i="3"/>
  <c r="L137" i="3"/>
  <c r="M137" i="3"/>
  <c r="N137" i="3"/>
  <c r="G134" i="3"/>
  <c r="H134" i="3"/>
  <c r="I134" i="3"/>
  <c r="C137" i="3"/>
  <c r="C134" i="3"/>
  <c r="B137" i="3"/>
  <c r="B134" i="3"/>
  <c r="G128" i="3"/>
  <c r="H128" i="3"/>
  <c r="I128" i="3"/>
  <c r="J128" i="3"/>
  <c r="K128" i="3"/>
  <c r="L128" i="3"/>
  <c r="M128" i="3"/>
  <c r="B128" i="3"/>
  <c r="J125" i="3"/>
  <c r="J126" i="3" s="1"/>
  <c r="G125" i="3"/>
  <c r="G126" i="3" s="1"/>
  <c r="H125" i="3"/>
  <c r="H126" i="3" s="1"/>
  <c r="I125" i="3"/>
  <c r="I126" i="3" s="1"/>
  <c r="I122" i="3"/>
  <c r="G122" i="3"/>
  <c r="H122" i="3"/>
  <c r="C125" i="3"/>
  <c r="B125" i="3"/>
  <c r="C122" i="3"/>
  <c r="B122" i="3"/>
  <c r="I116" i="3"/>
  <c r="G119" i="3"/>
  <c r="I119" i="3"/>
  <c r="H119" i="3"/>
  <c r="J119" i="3"/>
  <c r="K119" i="3"/>
  <c r="L119" i="3"/>
  <c r="M119" i="3"/>
  <c r="H116" i="3"/>
  <c r="G116" i="3"/>
  <c r="C119" i="3"/>
  <c r="B119" i="3"/>
  <c r="C116" i="3"/>
  <c r="B116" i="3"/>
  <c r="G113" i="3"/>
  <c r="H113" i="3"/>
  <c r="I113" i="3"/>
  <c r="J113" i="3"/>
  <c r="K113" i="3"/>
  <c r="L113" i="3"/>
  <c r="M113" i="3"/>
  <c r="N113" i="3"/>
  <c r="O113" i="3"/>
  <c r="P113" i="3"/>
  <c r="Q113" i="3"/>
  <c r="C113" i="3"/>
  <c r="B113" i="3"/>
  <c r="C110" i="3"/>
  <c r="B110" i="3"/>
  <c r="B131" i="3"/>
  <c r="C131" i="3"/>
  <c r="C107" i="3"/>
  <c r="B107" i="3"/>
  <c r="C104" i="3"/>
  <c r="B104" i="3"/>
  <c r="C101" i="3"/>
  <c r="B101" i="3"/>
  <c r="C98" i="3"/>
  <c r="B98" i="3"/>
  <c r="C92" i="3"/>
  <c r="B92" i="3"/>
  <c r="C89" i="3"/>
  <c r="B89" i="3"/>
  <c r="C86" i="3"/>
  <c r="B86" i="3"/>
  <c r="C68" i="3"/>
  <c r="C62" i="3"/>
  <c r="B62" i="3"/>
  <c r="C32" i="3"/>
  <c r="B32" i="3"/>
  <c r="F29" i="3"/>
  <c r="F26" i="3"/>
  <c r="B26" i="3"/>
  <c r="C20" i="3"/>
  <c r="B20" i="3"/>
  <c r="C77" i="3"/>
  <c r="C74" i="3"/>
  <c r="C71" i="3"/>
  <c r="C65" i="3"/>
  <c r="C59" i="3"/>
  <c r="C56" i="3"/>
  <c r="C53" i="3"/>
  <c r="C50" i="3"/>
  <c r="C47" i="3"/>
  <c r="B41" i="3"/>
  <c r="F44" i="3"/>
  <c r="F41" i="3"/>
  <c r="C38" i="3"/>
  <c r="C35" i="3"/>
  <c r="C23" i="3"/>
  <c r="C17" i="3"/>
  <c r="AN90" i="2"/>
  <c r="J90" i="2"/>
  <c r="H90" i="2"/>
  <c r="F90" i="2"/>
  <c r="C176" i="3"/>
  <c r="B179" i="3"/>
  <c r="C179" i="3"/>
  <c r="B182" i="3"/>
  <c r="B188" i="3"/>
  <c r="C188" i="3"/>
  <c r="G188" i="3"/>
  <c r="H188" i="3"/>
  <c r="I188" i="3"/>
  <c r="B191" i="3"/>
  <c r="C191" i="3"/>
  <c r="B194" i="3"/>
  <c r="C194" i="3"/>
  <c r="G194" i="3"/>
  <c r="H194" i="3"/>
  <c r="I194" i="3"/>
  <c r="B197" i="3"/>
  <c r="C197" i="3"/>
  <c r="G197" i="3"/>
  <c r="H197" i="3"/>
  <c r="I197" i="3"/>
  <c r="C170" i="3"/>
  <c r="B170" i="3"/>
  <c r="H164" i="3"/>
  <c r="G164" i="3"/>
  <c r="I164" i="3"/>
  <c r="C164" i="3"/>
  <c r="B164" i="3"/>
  <c r="C83" i="3"/>
  <c r="B83" i="3"/>
  <c r="C80" i="3"/>
  <c r="B80" i="3"/>
  <c r="B38" i="3"/>
  <c r="B35" i="3"/>
  <c r="I155" i="3"/>
  <c r="H155" i="3"/>
  <c r="G155" i="3"/>
  <c r="C95" i="3"/>
  <c r="B95" i="3"/>
  <c r="C161" i="3"/>
  <c r="B161" i="3"/>
  <c r="C158" i="3"/>
  <c r="B158" i="3"/>
  <c r="C155" i="3"/>
  <c r="B155" i="3"/>
  <c r="B77" i="3"/>
  <c r="B74" i="3"/>
  <c r="B71" i="3"/>
  <c r="B69" i="3"/>
  <c r="B68" i="3"/>
  <c r="B65" i="3"/>
  <c r="B59" i="3"/>
  <c r="B56" i="3"/>
  <c r="B53" i="3"/>
  <c r="B50" i="3"/>
  <c r="B47" i="3"/>
  <c r="B23" i="3"/>
  <c r="B17" i="3"/>
  <c r="AN105" i="2"/>
  <c r="J105" i="2"/>
  <c r="H105" i="2"/>
  <c r="F105" i="2"/>
  <c r="AN104" i="2"/>
  <c r="J104" i="2"/>
  <c r="H104" i="2"/>
  <c r="F104" i="2"/>
  <c r="AN103" i="2"/>
  <c r="J103" i="2"/>
  <c r="H103" i="2"/>
  <c r="F103" i="2"/>
  <c r="AN102" i="2"/>
  <c r="J102" i="2"/>
  <c r="H102" i="2"/>
  <c r="F102" i="2"/>
  <c r="AN101" i="2"/>
  <c r="J101" i="2"/>
  <c r="H101" i="2"/>
  <c r="F101" i="2"/>
  <c r="AN100" i="2"/>
  <c r="J100" i="2"/>
  <c r="H100" i="2"/>
  <c r="F100" i="2"/>
  <c r="AN99" i="2"/>
  <c r="J99" i="2"/>
  <c r="H99" i="2"/>
  <c r="F99" i="2"/>
  <c r="AN98" i="2"/>
  <c r="J98" i="2"/>
  <c r="H98" i="2"/>
  <c r="F98" i="2"/>
  <c r="AN97" i="2"/>
  <c r="J97" i="2"/>
  <c r="H97" i="2"/>
  <c r="F97" i="2"/>
  <c r="AN96" i="2"/>
  <c r="J96" i="2"/>
  <c r="H96" i="2"/>
  <c r="F96" i="2"/>
  <c r="AN95" i="2"/>
  <c r="J95" i="2"/>
  <c r="H95" i="2"/>
  <c r="F95" i="2"/>
  <c r="AN94" i="2"/>
  <c r="J94" i="2"/>
  <c r="H94" i="2"/>
  <c r="F94" i="2"/>
  <c r="AN93" i="2"/>
  <c r="J93" i="2"/>
  <c r="H93" i="2"/>
  <c r="F93" i="2"/>
  <c r="AN92" i="2"/>
  <c r="J92" i="2"/>
  <c r="H92" i="2"/>
  <c r="F92" i="2"/>
  <c r="AN91" i="2"/>
  <c r="J91" i="2"/>
  <c r="H91" i="2"/>
  <c r="F91" i="2"/>
  <c r="I198" i="3"/>
  <c r="G57" i="3"/>
  <c r="I54" i="3"/>
  <c r="H198" i="3"/>
  <c r="H54" i="3"/>
  <c r="G198" i="3"/>
  <c r="I57" i="3"/>
  <c r="G195" i="3"/>
  <c r="G156" i="3"/>
  <c r="H21" i="3"/>
  <c r="G54" i="3"/>
  <c r="H57" i="3"/>
  <c r="AD93" i="2" l="1"/>
  <c r="AD96" i="2"/>
  <c r="H10" i="3"/>
  <c r="AD95" i="2"/>
  <c r="AD91" i="2"/>
  <c r="AD92" i="2"/>
  <c r="AD94" i="2"/>
  <c r="AD90" i="2"/>
  <c r="I7" i="3"/>
  <c r="J7" i="3"/>
  <c r="K7" i="3"/>
  <c r="H7" i="3"/>
  <c r="G13" i="3"/>
  <c r="G10" i="3" l="1"/>
  <c r="H183" i="3"/>
  <c r="K60" i="3"/>
  <c r="J30" i="3"/>
  <c r="I114" i="3"/>
  <c r="R72" i="3"/>
  <c r="N96" i="3"/>
  <c r="H165" i="3"/>
  <c r="G39" i="3"/>
  <c r="K96" i="3"/>
  <c r="G21" i="3"/>
  <c r="P96" i="3"/>
  <c r="W96" i="3"/>
  <c r="J111" i="3"/>
  <c r="P90" i="3"/>
  <c r="O90" i="3"/>
  <c r="H93" i="3"/>
  <c r="O105" i="3"/>
  <c r="I127" i="3"/>
  <c r="G135" i="3"/>
  <c r="S96" i="3"/>
  <c r="G72" i="3"/>
  <c r="V102" i="3"/>
  <c r="H48" i="3"/>
  <c r="G90" i="3"/>
  <c r="Y90" i="3"/>
  <c r="G84" i="3"/>
  <c r="T102" i="3"/>
  <c r="Q90" i="3"/>
  <c r="G85" i="3"/>
  <c r="Q102" i="3"/>
  <c r="K39" i="3"/>
  <c r="W97" i="3"/>
  <c r="T72" i="3"/>
  <c r="O93" i="3"/>
  <c r="J174" i="3"/>
  <c r="J180" i="3"/>
  <c r="R174" i="3"/>
  <c r="Q114" i="3"/>
  <c r="H129" i="3"/>
  <c r="I24" i="3"/>
  <c r="G42" i="3"/>
  <c r="Y93" i="3"/>
  <c r="G43" i="3"/>
  <c r="G120" i="3"/>
  <c r="I120" i="3"/>
  <c r="J96" i="3"/>
  <c r="I90" i="3"/>
  <c r="G174" i="3"/>
  <c r="K138" i="3"/>
  <c r="S90" i="3"/>
  <c r="P180" i="3"/>
  <c r="G60" i="3"/>
  <c r="I84" i="3"/>
  <c r="I85" i="3" s="1"/>
  <c r="G196" i="3"/>
  <c r="H36" i="3"/>
  <c r="K162" i="3"/>
  <c r="I108" i="3"/>
  <c r="O192" i="3"/>
  <c r="S180" i="3"/>
  <c r="J120" i="3"/>
  <c r="H81" i="3"/>
  <c r="H75" i="3"/>
  <c r="J78" i="3"/>
  <c r="I66" i="3"/>
  <c r="I183" i="3"/>
  <c r="H33" i="3"/>
  <c r="G36" i="3"/>
  <c r="G93" i="3"/>
  <c r="I115" i="3"/>
  <c r="L21" i="3"/>
  <c r="J186" i="3"/>
  <c r="K90" i="3"/>
  <c r="K78" i="3"/>
  <c r="J168" i="3"/>
  <c r="J138" i="3"/>
  <c r="Q132" i="3"/>
  <c r="H166" i="3"/>
  <c r="U90" i="3"/>
  <c r="Y91" i="3"/>
  <c r="H22" i="3"/>
  <c r="M174" i="3"/>
  <c r="M192" i="3"/>
  <c r="R93" i="3"/>
  <c r="M129" i="3"/>
  <c r="J27" i="3"/>
  <c r="N138" i="3"/>
  <c r="M93" i="3"/>
  <c r="N114" i="3"/>
  <c r="H111" i="3"/>
  <c r="K61" i="3"/>
  <c r="H76" i="3"/>
  <c r="J132" i="3"/>
  <c r="H138" i="3"/>
  <c r="J169" i="3"/>
  <c r="J39" i="3"/>
  <c r="J40" i="3" s="1"/>
  <c r="S99" i="3"/>
  <c r="I165" i="3"/>
  <c r="R73" i="3"/>
  <c r="K40" i="3"/>
  <c r="I184" i="3"/>
  <c r="J133" i="3"/>
  <c r="O96" i="3"/>
  <c r="H58" i="3"/>
  <c r="R99" i="3"/>
  <c r="U174" i="3"/>
  <c r="H49" i="3"/>
  <c r="R94" i="3"/>
  <c r="H130" i="3"/>
  <c r="K139" i="3"/>
  <c r="I109" i="3"/>
  <c r="P97" i="3"/>
  <c r="U96" i="3"/>
  <c r="G171" i="3"/>
  <c r="G172" i="3" s="1"/>
  <c r="P181" i="3"/>
  <c r="J139" i="3"/>
  <c r="S97" i="3"/>
  <c r="J175" i="3"/>
  <c r="N174" i="3"/>
  <c r="G123" i="3"/>
  <c r="K168" i="3"/>
  <c r="H114" i="3"/>
  <c r="M138" i="3"/>
  <c r="M139" i="3" s="1"/>
  <c r="L174" i="3"/>
  <c r="O132" i="3"/>
  <c r="P114" i="3"/>
  <c r="P115" i="3" s="1"/>
  <c r="I78" i="3"/>
  <c r="O99" i="3"/>
  <c r="O114" i="3"/>
  <c r="N111" i="3"/>
  <c r="N112" i="3" s="1"/>
  <c r="P93" i="3"/>
  <c r="P94" i="3" s="1"/>
  <c r="P102" i="3"/>
  <c r="G45" i="3"/>
  <c r="K159" i="3"/>
  <c r="V96" i="3"/>
  <c r="K21" i="3"/>
  <c r="N105" i="3"/>
  <c r="I180" i="3"/>
  <c r="G81" i="3"/>
  <c r="O91" i="3"/>
  <c r="K111" i="3"/>
  <c r="Q105" i="3"/>
  <c r="G55" i="3"/>
  <c r="N180" i="3"/>
  <c r="X93" i="3"/>
  <c r="H195" i="3"/>
  <c r="H196" i="3" s="1"/>
  <c r="M99" i="3"/>
  <c r="M100" i="3" s="1"/>
  <c r="K79" i="3"/>
  <c r="K112" i="3"/>
  <c r="H132" i="3"/>
  <c r="H133" i="3" s="1"/>
  <c r="H27" i="3"/>
  <c r="J21" i="3"/>
  <c r="R102" i="3"/>
  <c r="Q192" i="3"/>
  <c r="P111" i="3"/>
  <c r="I99" i="3"/>
  <c r="I100" i="3" s="1"/>
  <c r="G69" i="3"/>
  <c r="G70" i="3" s="1"/>
  <c r="K102" i="3"/>
  <c r="J183" i="3"/>
  <c r="G3" i="3"/>
  <c r="N75" i="3"/>
  <c r="H199" i="3"/>
  <c r="J28" i="3"/>
  <c r="G40" i="3"/>
  <c r="U93" i="3"/>
  <c r="L138" i="3"/>
  <c r="K105" i="3"/>
  <c r="I189" i="3"/>
  <c r="H139" i="3"/>
  <c r="M84" i="3"/>
  <c r="L162" i="3"/>
  <c r="J112" i="3"/>
  <c r="H135" i="3"/>
  <c r="H189" i="3"/>
  <c r="J121" i="3"/>
  <c r="M90" i="3"/>
  <c r="J22" i="3"/>
  <c r="I25" i="3"/>
  <c r="H34" i="3"/>
  <c r="G24" i="3"/>
  <c r="G25" i="3" s="1"/>
  <c r="L132" i="3"/>
  <c r="Q91" i="3"/>
  <c r="G22" i="3"/>
  <c r="K163" i="3"/>
  <c r="G4" i="3"/>
  <c r="I190" i="3"/>
  <c r="G162" i="3"/>
  <c r="P103" i="3"/>
  <c r="I171" i="3"/>
  <c r="G117" i="3"/>
  <c r="I87" i="3"/>
  <c r="M180" i="3"/>
  <c r="G180" i="3"/>
  <c r="H78" i="3"/>
  <c r="H84" i="3"/>
  <c r="G87" i="3"/>
  <c r="H45" i="3"/>
  <c r="U102" i="3"/>
  <c r="H66" i="3"/>
  <c r="I18" i="3"/>
  <c r="I19" i="3" s="1"/>
  <c r="H192" i="3"/>
  <c r="J72" i="3"/>
  <c r="T93" i="3"/>
  <c r="P174" i="3"/>
  <c r="H30" i="3"/>
  <c r="N72" i="3"/>
  <c r="O180" i="3"/>
  <c r="I75" i="3"/>
  <c r="S132" i="3"/>
  <c r="M114" i="3"/>
  <c r="M115" i="3" s="1"/>
  <c r="G186" i="3"/>
  <c r="G187" i="3" s="1"/>
  <c r="G108" i="3"/>
  <c r="I51" i="3"/>
  <c r="K114" i="3"/>
  <c r="J3" i="3"/>
  <c r="L192" i="3"/>
  <c r="G124" i="3"/>
  <c r="O102" i="3"/>
  <c r="L175" i="3"/>
  <c r="H115" i="3"/>
  <c r="G181" i="3"/>
  <c r="I21" i="3"/>
  <c r="I111" i="3"/>
  <c r="S72" i="3"/>
  <c r="S73" i="3" s="1"/>
  <c r="I181" i="3"/>
  <c r="I45" i="3"/>
  <c r="S111" i="3"/>
  <c r="S102" i="3"/>
  <c r="S103" i="3" s="1"/>
  <c r="G51" i="3"/>
  <c r="N106" i="3"/>
  <c r="S112" i="3"/>
  <c r="G199" i="3"/>
  <c r="G175" i="3"/>
  <c r="H168" i="3"/>
  <c r="S105" i="3"/>
  <c r="S106" i="3" s="1"/>
  <c r="L102" i="3"/>
  <c r="W90" i="3"/>
  <c r="W91" i="3" s="1"/>
  <c r="P91" i="3"/>
  <c r="U91" i="3"/>
  <c r="K169" i="3"/>
  <c r="K171" i="3"/>
  <c r="Q111" i="3"/>
  <c r="L129" i="3"/>
  <c r="R180" i="3"/>
  <c r="M85" i="3"/>
  <c r="I58" i="3"/>
  <c r="H67" i="3"/>
  <c r="H28" i="3"/>
  <c r="W93" i="3"/>
  <c r="W94" i="3" s="1"/>
  <c r="G118" i="3"/>
  <c r="M130" i="3"/>
  <c r="O193" i="3"/>
  <c r="Q106" i="3"/>
  <c r="K120" i="3"/>
  <c r="K121" i="3" s="1"/>
  <c r="K99" i="3"/>
  <c r="G132" i="3"/>
  <c r="G133" i="3" s="1"/>
  <c r="T132" i="3"/>
  <c r="M132" i="3"/>
  <c r="H96" i="3"/>
  <c r="J75" i="3"/>
  <c r="J76" i="3" s="1"/>
  <c r="G183" i="3"/>
  <c r="G184" i="3" s="1"/>
  <c r="I195" i="3"/>
  <c r="I88" i="3"/>
  <c r="G111" i="3"/>
  <c r="G112" i="3" s="1"/>
  <c r="G105" i="3"/>
  <c r="G106" i="3" s="1"/>
  <c r="J162" i="3"/>
  <c r="K192" i="3"/>
  <c r="K193" i="3" s="1"/>
  <c r="L30" i="3"/>
  <c r="I135" i="3"/>
  <c r="I136" i="3" s="1"/>
  <c r="H162" i="3"/>
  <c r="H163" i="3" s="1"/>
  <c r="R105" i="3"/>
  <c r="R106" i="3" s="1"/>
  <c r="U105" i="3"/>
  <c r="U106" i="3" s="1"/>
  <c r="L39" i="3"/>
  <c r="R132" i="3"/>
  <c r="R133" i="3" s="1"/>
  <c r="G96" i="3"/>
  <c r="G97" i="3" s="1"/>
  <c r="J163" i="3"/>
  <c r="M75" i="3"/>
  <c r="M76" i="3" s="1"/>
  <c r="H193" i="3"/>
  <c r="O75" i="3"/>
  <c r="H63" i="3"/>
  <c r="L84" i="3"/>
  <c r="L85" i="3" s="1"/>
  <c r="G99" i="3"/>
  <c r="J84" i="3"/>
  <c r="J85" i="3" s="1"/>
  <c r="K115" i="3"/>
  <c r="I52" i="3"/>
  <c r="O181" i="3"/>
  <c r="K97" i="3"/>
  <c r="L63" i="3"/>
  <c r="I177" i="3"/>
  <c r="H72" i="3"/>
  <c r="L78" i="3"/>
  <c r="L79" i="3" s="1"/>
  <c r="K75" i="3"/>
  <c r="K76" i="3" s="1"/>
  <c r="H85" i="3"/>
  <c r="O115" i="3"/>
  <c r="H105" i="3"/>
  <c r="S174" i="3"/>
  <c r="S175" i="3" s="1"/>
  <c r="V97" i="3"/>
  <c r="I162" i="3"/>
  <c r="J129" i="3"/>
  <c r="J130" i="3" s="1"/>
  <c r="N97" i="3"/>
  <c r="O100" i="3"/>
  <c r="T90" i="3"/>
  <c r="T91" i="3" s="1"/>
  <c r="R96" i="3"/>
  <c r="I33" i="3"/>
  <c r="G94" i="3"/>
  <c r="H171" i="3"/>
  <c r="H172" i="3" s="1"/>
  <c r="J73" i="3"/>
  <c r="H184" i="3"/>
  <c r="I196" i="3"/>
  <c r="N99" i="3"/>
  <c r="N100" i="3" s="1"/>
  <c r="G109" i="3"/>
  <c r="G127" i="3"/>
  <c r="I69" i="3"/>
  <c r="G58" i="3"/>
  <c r="I129" i="3"/>
  <c r="G27" i="3"/>
  <c r="I42" i="3"/>
  <c r="I63" i="3"/>
  <c r="I64" i="3" s="1"/>
  <c r="J4" i="3"/>
  <c r="M63" i="3"/>
  <c r="Y94" i="3"/>
  <c r="G157" i="3"/>
  <c r="U175" i="3"/>
  <c r="I55" i="3"/>
  <c r="H31" i="3"/>
  <c r="K132" i="3"/>
  <c r="G102" i="3"/>
  <c r="H87" i="3"/>
  <c r="N90" i="3"/>
  <c r="N91" i="3" s="1"/>
  <c r="T105" i="3"/>
  <c r="J105" i="3"/>
  <c r="K45" i="3"/>
  <c r="K46" i="3" s="1"/>
  <c r="P192" i="3"/>
  <c r="M133" i="3"/>
  <c r="L159" i="3"/>
  <c r="L160" i="3" s="1"/>
  <c r="H90" i="3"/>
  <c r="H91" i="3" s="1"/>
  <c r="O133" i="3"/>
  <c r="J192" i="3"/>
  <c r="J193" i="3" s="1"/>
  <c r="G192" i="3"/>
  <c r="H117" i="3"/>
  <c r="H118" i="3" s="1"/>
  <c r="I174" i="3"/>
  <c r="K174" i="3"/>
  <c r="K175" i="3" s="1"/>
  <c r="H24" i="3"/>
  <c r="Q72" i="3"/>
  <c r="H51" i="3"/>
  <c r="K93" i="3"/>
  <c r="K94" i="3" s="1"/>
  <c r="L96" i="3"/>
  <c r="I159" i="3"/>
  <c r="K180" i="3"/>
  <c r="K181" i="3" s="1"/>
  <c r="O174" i="3"/>
  <c r="O175" i="3" s="1"/>
  <c r="L60" i="3"/>
  <c r="O76" i="3"/>
  <c r="J99" i="3"/>
  <c r="J42" i="3"/>
  <c r="N192" i="3"/>
  <c r="N193" i="3" s="1"/>
  <c r="H97" i="3"/>
  <c r="K91" i="3"/>
  <c r="H120" i="3"/>
  <c r="H121" i="3" s="1"/>
  <c r="H37" i="3"/>
  <c r="J187" i="3"/>
  <c r="I192" i="3"/>
  <c r="I193" i="3" s="1"/>
  <c r="T174" i="3"/>
  <c r="I60" i="3"/>
  <c r="O72" i="3"/>
  <c r="P132" i="3"/>
  <c r="H25" i="3"/>
  <c r="G193" i="3"/>
  <c r="O63" i="3"/>
  <c r="I168" i="3"/>
  <c r="P105" i="3"/>
  <c r="M21" i="3"/>
  <c r="N63" i="3"/>
  <c r="L193" i="3"/>
  <c r="L22" i="3"/>
  <c r="O111" i="3"/>
  <c r="I27" i="3"/>
  <c r="S91" i="3"/>
  <c r="S133" i="3"/>
  <c r="J24" i="3"/>
  <c r="J100" i="3"/>
  <c r="G138" i="3"/>
  <c r="H18" i="3"/>
  <c r="J31" i="3"/>
  <c r="L31" i="3"/>
  <c r="N102" i="3"/>
  <c r="N103" i="3" s="1"/>
  <c r="K100" i="3"/>
  <c r="L105" i="3"/>
  <c r="H108" i="3"/>
  <c r="L75" i="3"/>
  <c r="N64" i="3"/>
  <c r="G82" i="3"/>
  <c r="I3" i="3"/>
  <c r="I4" i="3" s="1"/>
  <c r="H79" i="3"/>
  <c r="J90" i="3"/>
  <c r="J91" i="3" s="1"/>
  <c r="H177" i="3"/>
  <c r="H178" i="3" s="1"/>
  <c r="N21" i="3"/>
  <c r="I93" i="3"/>
  <c r="N93" i="3"/>
  <c r="N94" i="3" s="1"/>
  <c r="W102" i="3"/>
  <c r="W103" i="3" s="1"/>
  <c r="J114" i="3"/>
  <c r="J115" i="3" s="1"/>
  <c r="I79" i="3"/>
  <c r="T96" i="3"/>
  <c r="T97" i="3" s="1"/>
  <c r="H55" i="3"/>
  <c r="G66" i="3"/>
  <c r="G67" i="3" s="1"/>
  <c r="G88" i="3"/>
  <c r="H159" i="3"/>
  <c r="G159" i="3"/>
  <c r="G160" i="3" s="1"/>
  <c r="M105" i="3"/>
  <c r="M106" i="3" s="1"/>
  <c r="K129" i="3"/>
  <c r="K130" i="3" s="1"/>
  <c r="I123" i="3"/>
  <c r="I124" i="3" s="1"/>
  <c r="S93" i="3"/>
  <c r="J45" i="3"/>
  <c r="J46" i="3" s="1"/>
  <c r="I172" i="3"/>
  <c r="L24" i="3"/>
  <c r="L25" i="3" s="1"/>
  <c r="G48" i="3"/>
  <c r="Q96" i="3"/>
  <c r="Q97" i="3" s="1"/>
  <c r="K63" i="3"/>
  <c r="K64" i="3" s="1"/>
  <c r="I102" i="3"/>
  <c r="I103" i="3" s="1"/>
  <c r="Q180" i="3"/>
  <c r="Q181" i="3" s="1"/>
  <c r="M120" i="3"/>
  <c r="M121" i="3" s="1"/>
  <c r="L72" i="3"/>
  <c r="L114" i="3"/>
  <c r="L115" i="3" s="1"/>
  <c r="I81" i="3"/>
  <c r="G189" i="3"/>
  <c r="G190" i="3" s="1"/>
  <c r="K160" i="3"/>
  <c r="H46" i="3"/>
  <c r="H3" i="3"/>
  <c r="H4" i="3" s="1"/>
  <c r="G49" i="3"/>
  <c r="X90" i="3"/>
  <c r="H102" i="3"/>
  <c r="G30" i="3"/>
  <c r="G31" i="3" s="1"/>
  <c r="H186" i="3"/>
  <c r="J93" i="3"/>
  <c r="G177" i="3"/>
  <c r="J94" i="3"/>
  <c r="I138" i="3"/>
  <c r="J60" i="3"/>
  <c r="N115" i="3"/>
  <c r="G78" i="3"/>
  <c r="G79" i="3" s="1"/>
  <c r="H88" i="3"/>
  <c r="H99" i="3"/>
  <c r="H100" i="3" s="1"/>
  <c r="T106" i="3"/>
  <c r="M96" i="3"/>
  <c r="L111" i="3"/>
  <c r="L112" i="3" s="1"/>
  <c r="I82" i="3"/>
  <c r="H52" i="3"/>
  <c r="R90" i="3"/>
  <c r="Q103" i="3"/>
  <c r="G33" i="3"/>
  <c r="Q99" i="3"/>
  <c r="Q100" i="3" s="1"/>
  <c r="Q73" i="3"/>
  <c r="J69" i="3"/>
  <c r="T103" i="3"/>
  <c r="H156" i="3"/>
  <c r="H157" i="3" s="1"/>
  <c r="I67" i="3"/>
  <c r="Q93" i="3"/>
  <c r="I132" i="3"/>
  <c r="S94" i="3"/>
  <c r="P193" i="3"/>
  <c r="G121" i="3"/>
  <c r="G139" i="3"/>
  <c r="H127" i="3"/>
  <c r="R175" i="3"/>
  <c r="M64" i="3"/>
  <c r="S181" i="3"/>
  <c r="M22" i="3"/>
  <c r="I160" i="3"/>
  <c r="J70" i="3"/>
  <c r="L73" i="3"/>
  <c r="G61" i="3"/>
  <c r="G75" i="3"/>
  <c r="M181" i="3"/>
  <c r="M193" i="3"/>
  <c r="H42" i="3"/>
  <c r="O103" i="3"/>
  <c r="Q133" i="3"/>
  <c r="K22" i="3"/>
  <c r="L64" i="3"/>
  <c r="I70" i="3"/>
  <c r="X91" i="3"/>
  <c r="H60" i="3"/>
  <c r="H61" i="3" s="1"/>
  <c r="L99" i="3"/>
  <c r="L100" i="3" s="1"/>
  <c r="G103" i="3"/>
  <c r="P72" i="3"/>
  <c r="P73" i="3" s="1"/>
  <c r="H39" i="3"/>
  <c r="H40" i="3" s="1"/>
  <c r="G63" i="3"/>
  <c r="G64" i="3" s="1"/>
  <c r="N84" i="3"/>
  <c r="N85" i="3" s="1"/>
  <c r="N22" i="3"/>
  <c r="G168" i="3"/>
  <c r="G169" i="3" s="1"/>
  <c r="J127" i="3"/>
  <c r="I156" i="3"/>
  <c r="I157" i="3" s="1"/>
  <c r="G129" i="3"/>
  <c r="G130" i="3" s="1"/>
  <c r="G114" i="3"/>
  <c r="G115" i="3" s="1"/>
  <c r="M111" i="3"/>
  <c r="M112" i="3" s="1"/>
  <c r="I72" i="3"/>
  <c r="I73" i="3" s="1"/>
  <c r="J102" i="3"/>
  <c r="J103" i="3" s="1"/>
  <c r="M102" i="3"/>
  <c r="M103" i="3" s="1"/>
  <c r="K24" i="3"/>
  <c r="H174" i="3"/>
  <c r="T133" i="3"/>
  <c r="J171" i="3"/>
  <c r="J79" i="3"/>
  <c r="I186" i="3"/>
  <c r="I187" i="3" s="1"/>
  <c r="P99" i="3"/>
  <c r="P100" i="3" s="1"/>
  <c r="K30" i="3"/>
  <c r="K31" i="3" s="1"/>
  <c r="I105" i="3"/>
  <c r="I106" i="3" s="1"/>
  <c r="I117" i="3"/>
  <c r="I118" i="3" s="1"/>
  <c r="K84" i="3"/>
  <c r="K85" i="3" s="1"/>
  <c r="H175" i="3"/>
  <c r="G18" i="3"/>
  <c r="G19" i="3" s="1"/>
  <c r="H180" i="3"/>
  <c r="H181" i="3" s="1"/>
  <c r="V90" i="3"/>
  <c r="V91" i="3" s="1"/>
  <c r="L97" i="3"/>
  <c r="L120" i="3"/>
  <c r="L121" i="3" s="1"/>
  <c r="N181" i="3"/>
  <c r="X94" i="3"/>
  <c r="I30" i="3"/>
  <c r="I31" i="3" s="1"/>
  <c r="H69" i="3"/>
  <c r="I39" i="3"/>
  <c r="I40" i="3" s="1"/>
  <c r="R111" i="3"/>
  <c r="Q174" i="3"/>
  <c r="Q175" i="3" s="1"/>
  <c r="K72" i="3"/>
  <c r="K73" i="3" s="1"/>
  <c r="J106" i="3"/>
  <c r="L93" i="3"/>
  <c r="L94" i="3" s="1"/>
  <c r="G165" i="3"/>
  <c r="G166" i="3" s="1"/>
  <c r="O106" i="3"/>
  <c r="M72" i="3"/>
  <c r="M73" i="3" s="1"/>
  <c r="I94" i="3"/>
  <c r="V93" i="3"/>
  <c r="V94" i="3" s="1"/>
  <c r="L90" i="3"/>
  <c r="L91" i="3" s="1"/>
  <c r="I199" i="3"/>
  <c r="J159" i="3"/>
  <c r="J63" i="3"/>
  <c r="I61" i="3"/>
  <c r="L171" i="3"/>
  <c r="L172" i="3" s="1"/>
  <c r="H123" i="3"/>
  <c r="N139" i="3"/>
  <c r="V103" i="3"/>
  <c r="N132" i="3"/>
  <c r="I48" i="3"/>
  <c r="I36" i="3"/>
  <c r="I37" i="3" s="1"/>
  <c r="H160" i="3"/>
  <c r="L180" i="3"/>
  <c r="L181" i="3" s="1"/>
  <c r="K25" i="3"/>
  <c r="J64" i="3"/>
  <c r="U103" i="3"/>
  <c r="G73" i="3"/>
  <c r="I96" i="3"/>
  <c r="I97" i="3" l="1"/>
  <c r="L40" i="3"/>
  <c r="N76" i="3"/>
  <c r="T73" i="3"/>
  <c r="I112" i="3"/>
  <c r="R100" i="3"/>
  <c r="K103" i="3"/>
  <c r="I49" i="3"/>
  <c r="G76" i="3"/>
  <c r="G178" i="3"/>
  <c r="I28" i="3"/>
  <c r="J43" i="3"/>
  <c r="R97" i="3"/>
  <c r="M91" i="3"/>
  <c r="G91" i="3"/>
  <c r="I91" i="3"/>
  <c r="N133" i="3"/>
  <c r="I133" i="3"/>
  <c r="H187" i="3"/>
  <c r="O112" i="3"/>
  <c r="L61" i="3"/>
  <c r="I163" i="3"/>
  <c r="L130" i="3"/>
  <c r="I22" i="3"/>
  <c r="H190" i="3"/>
  <c r="G136" i="3"/>
  <c r="H124" i="3"/>
  <c r="Q94" i="3"/>
  <c r="H103" i="3"/>
  <c r="P106" i="3"/>
  <c r="I175" i="3"/>
  <c r="H106" i="3"/>
  <c r="Q112" i="3"/>
  <c r="I76" i="3"/>
  <c r="H136" i="3"/>
  <c r="P112" i="3"/>
  <c r="I166" i="3"/>
  <c r="J97" i="3"/>
  <c r="H94" i="3"/>
  <c r="G34" i="3"/>
  <c r="L76" i="3"/>
  <c r="I169" i="3"/>
  <c r="K133" i="3"/>
  <c r="H73" i="3"/>
  <c r="N73" i="3"/>
  <c r="L163" i="3"/>
  <c r="S100" i="3"/>
  <c r="I121" i="3"/>
  <c r="P175" i="3"/>
  <c r="H112" i="3"/>
  <c r="L139" i="3"/>
  <c r="J160" i="3"/>
  <c r="K172" i="3"/>
  <c r="Q193" i="3"/>
  <c r="I178" i="3"/>
  <c r="K106" i="3"/>
  <c r="Q115" i="3"/>
  <c r="J181" i="3"/>
  <c r="R112" i="3"/>
  <c r="R91" i="3"/>
  <c r="H109" i="3"/>
  <c r="O64" i="3"/>
  <c r="I43" i="3"/>
  <c r="L103" i="3"/>
  <c r="R103" i="3"/>
  <c r="M94" i="3"/>
  <c r="H70" i="3"/>
  <c r="M97" i="3"/>
  <c r="L106" i="3"/>
  <c r="P133" i="3"/>
  <c r="G28" i="3"/>
  <c r="G100" i="3"/>
  <c r="H169" i="3"/>
  <c r="T94" i="3"/>
  <c r="G46" i="3"/>
  <c r="J172" i="3"/>
  <c r="J61" i="3"/>
  <c r="H19" i="3"/>
  <c r="O73" i="3"/>
  <c r="I130" i="3"/>
  <c r="H64" i="3"/>
  <c r="G52" i="3"/>
  <c r="G163" i="3"/>
  <c r="U94" i="3"/>
  <c r="N175" i="3"/>
  <c r="M175" i="3"/>
  <c r="O94" i="3"/>
  <c r="H43" i="3"/>
  <c r="I139" i="3"/>
  <c r="J25" i="3"/>
  <c r="T175" i="3"/>
  <c r="I34" i="3"/>
  <c r="I46" i="3"/>
  <c r="L133" i="3"/>
  <c r="U97" i="3"/>
  <c r="G37" i="3"/>
  <c r="R181" i="3"/>
  <c r="J184" i="3"/>
  <c r="H82" i="3"/>
  <c r="O97" i="3"/>
</calcChain>
</file>

<file path=xl/comments1.xml><?xml version="1.0" encoding="utf-8"?>
<comments xmlns="http://schemas.openxmlformats.org/spreadsheetml/2006/main">
  <authors>
    <author>Hani M</author>
    <author>Hani Mansourian</author>
  </authors>
  <commentList>
    <comment ref="B4" authorId="0">
      <text>
        <r>
          <rPr>
            <b/>
            <sz val="9"/>
            <color indexed="81"/>
            <rFont val="Calibri"/>
            <family val="2"/>
          </rPr>
          <t>Hani M:</t>
        </r>
        <r>
          <rPr>
            <sz val="9"/>
            <color indexed="81"/>
            <rFont val="Calibri"/>
            <family val="2"/>
          </rPr>
          <t xml:space="preserve">
If multiple days, put the date of the last interview</t>
        </r>
      </text>
    </comment>
    <comment ref="EY4" authorId="1">
      <text>
        <r>
          <rPr>
            <b/>
            <sz val="9"/>
            <color indexed="81"/>
            <rFont val="Tahoma"/>
            <family val="2"/>
          </rPr>
          <t>Hani Mansourian:</t>
        </r>
        <r>
          <rPr>
            <sz val="9"/>
            <color indexed="81"/>
            <rFont val="Tahoma"/>
            <family val="2"/>
          </rPr>
          <t xml:space="preserve">
This is an open-ended question. After the first round of data entry, determine the main categories of responses and enter them at the bottom of the table (cells EY107-EY120). Try to limit the number of categories as much as possible. Then re-enter the data using the categories you created.</t>
        </r>
      </text>
    </comment>
  </commentList>
</comments>
</file>

<file path=xl/sharedStrings.xml><?xml version="1.0" encoding="utf-8"?>
<sst xmlns="http://schemas.openxmlformats.org/spreadsheetml/2006/main" count="1484" uniqueCount="482">
  <si>
    <t>Yes</t>
    <phoneticPr fontId="2" type="noConversion"/>
  </si>
  <si>
    <t>No</t>
    <phoneticPr fontId="2" type="noConversion"/>
  </si>
  <si>
    <t>Other</t>
    <phoneticPr fontId="2" type="noConversion"/>
  </si>
  <si>
    <t>(e.g. 14 Mar 2010)</t>
    <phoneticPr fontId="2" type="noConversion"/>
  </si>
  <si>
    <t>/</t>
    <phoneticPr fontId="2" type="noConversion"/>
  </si>
  <si>
    <t>T</t>
    <phoneticPr fontId="2" type="noConversion"/>
  </si>
  <si>
    <t xml:space="preserve"> =</t>
    <phoneticPr fontId="2" type="noConversion"/>
  </si>
  <si>
    <t>ratio</t>
    <phoneticPr fontId="2" type="noConversion"/>
  </si>
  <si>
    <t>(other) 1</t>
    <phoneticPr fontId="2" type="noConversion"/>
  </si>
  <si>
    <t>Places where environmental risks are higher for children</t>
    <phoneticPr fontId="2" type="noConversion"/>
  </si>
  <si>
    <t>Total</t>
    <phoneticPr fontId="2" type="noConversion"/>
  </si>
  <si>
    <t>Q3.1</t>
    <phoneticPr fontId="2" type="noConversion"/>
  </si>
  <si>
    <t>(other)</t>
    <phoneticPr fontId="2" type="noConversion"/>
  </si>
  <si>
    <t>Outsiders removing children?</t>
    <phoneticPr fontId="2" type="noConversion"/>
  </si>
  <si>
    <t>Characteristics of separated children</t>
    <phoneticPr fontId="2" type="noConversion"/>
  </si>
  <si>
    <t>1-10</t>
    <phoneticPr fontId="2" type="noConversion"/>
  </si>
  <si>
    <t>Identification code</t>
    <phoneticPr fontId="2" type="noConversion"/>
  </si>
  <si>
    <t>Type of site</t>
    <phoneticPr fontId="2" type="noConversion"/>
  </si>
  <si>
    <t>Entry #</t>
    <phoneticPr fontId="2" type="noConversion"/>
  </si>
  <si>
    <t>(other)</t>
    <phoneticPr fontId="2" type="noConversion"/>
  </si>
  <si>
    <t>(other)</t>
    <phoneticPr fontId="2" type="noConversion"/>
  </si>
  <si>
    <t>Q3</t>
    <phoneticPr fontId="2" type="noConversion"/>
  </si>
  <si>
    <t>/</t>
    <phoneticPr fontId="2" type="noConversion"/>
  </si>
  <si>
    <t xml:space="preserve"> =</t>
    <phoneticPr fontId="2" type="noConversion"/>
  </si>
  <si>
    <t>(other)</t>
    <phoneticPr fontId="2" type="noConversion"/>
  </si>
  <si>
    <t>Percentage</t>
    <phoneticPr fontId="2" type="noConversion"/>
  </si>
  <si>
    <t>Age distribution of separation</t>
    <phoneticPr fontId="2" type="noConversion"/>
  </si>
  <si>
    <t>Percentage</t>
    <phoneticPr fontId="2" type="noConversion"/>
  </si>
  <si>
    <t>Frequency</t>
    <phoneticPr fontId="2" type="noConversion"/>
  </si>
  <si>
    <t>Percentage</t>
    <phoneticPr fontId="2" type="noConversion"/>
  </si>
  <si>
    <t>Care arrangement for separated children</t>
    <phoneticPr fontId="2" type="noConversion"/>
  </si>
  <si>
    <t>(other) 2</t>
    <phoneticPr fontId="2" type="noConversion"/>
  </si>
  <si>
    <t>Frequency</t>
    <phoneticPr fontId="2" type="noConversion"/>
  </si>
  <si>
    <t xml:space="preserve"> -</t>
    <phoneticPr fontId="2" type="noConversion"/>
  </si>
  <si>
    <t>Yes</t>
    <phoneticPr fontId="2" type="noConversion"/>
  </si>
  <si>
    <t>No</t>
    <phoneticPr fontId="2" type="noConversion"/>
  </si>
  <si>
    <t>Mainly under 5</t>
    <phoneticPr fontId="2" type="noConversion"/>
  </si>
  <si>
    <t>no clear difference</t>
    <phoneticPr fontId="2" type="noConversion"/>
  </si>
  <si>
    <t>Mainly older than 14</t>
    <phoneticPr fontId="2" type="noConversion"/>
  </si>
  <si>
    <t>List of separated children and adolescents?</t>
    <phoneticPr fontId="2" type="noConversion"/>
  </si>
  <si>
    <t>List of parents with missing children?</t>
    <phoneticPr fontId="2" type="noConversion"/>
  </si>
  <si>
    <t>(other)</t>
    <phoneticPr fontId="2" type="noConversion"/>
  </si>
  <si>
    <t>no difference</t>
    <phoneticPr fontId="2" type="noConversion"/>
  </si>
  <si>
    <t>Rural</t>
  </si>
  <si>
    <t>Urban</t>
  </si>
  <si>
    <t>no difference</t>
  </si>
  <si>
    <t>no clear difference</t>
    <phoneticPr fontId="2" type="noConversion"/>
  </si>
  <si>
    <t>CLS: live on the street</t>
  </si>
  <si>
    <t>SVL: sexual violence</t>
  </si>
  <si>
    <t>Community members removing children?</t>
  </si>
  <si>
    <t xml:space="preserve">CHH: live on their own </t>
  </si>
  <si>
    <t>Response rate</t>
  </si>
  <si>
    <t>In what situation does sexual violence occur?</t>
  </si>
  <si>
    <t>Q5.1</t>
  </si>
  <si>
    <t>(other)</t>
    <phoneticPr fontId="2" type="noConversion"/>
  </si>
  <si>
    <t>Do you know of SV services available to the community?</t>
  </si>
  <si>
    <t>Can children also seek help there?</t>
  </si>
  <si>
    <t>Are children working with/ being used by armed forces &amp; groups?</t>
    <phoneticPr fontId="2" type="noConversion"/>
  </si>
  <si>
    <t>Estimated # of these children in or around the camp?</t>
    <phoneticPr fontId="2" type="noConversion"/>
  </si>
  <si>
    <t>mostly boys</t>
  </si>
  <si>
    <t>only girls</t>
  </si>
  <si>
    <t>mostly girls</t>
  </si>
  <si>
    <t>only boys</t>
  </si>
  <si>
    <t>&gt;100</t>
  </si>
  <si>
    <t>Characteristics of children affected most by SV</t>
  </si>
  <si>
    <t>Gender distribution of these children:</t>
  </si>
  <si>
    <t>/</t>
  </si>
  <si>
    <t xml:space="preserve"> =</t>
  </si>
  <si>
    <t>Total # of  KIs interviewed:</t>
  </si>
  <si>
    <t>Total # of sites visited:</t>
  </si>
  <si>
    <t>Official camp</t>
  </si>
  <si>
    <t>Makeshift camp</t>
  </si>
  <si>
    <t>Response not clear</t>
  </si>
  <si>
    <t>Q1.1</t>
  </si>
  <si>
    <t>Q1.2</t>
  </si>
  <si>
    <t>Q1.2.1</t>
  </si>
  <si>
    <t>Unaccompanied children?</t>
  </si>
  <si>
    <t>Q1.4</t>
  </si>
  <si>
    <t>Q1.5.1</t>
  </si>
  <si>
    <t>Q1.5.2</t>
  </si>
  <si>
    <t>Children committing acts of violence?</t>
  </si>
  <si>
    <t>Type of violence children participate in</t>
  </si>
  <si>
    <t>ASH: attack on schools and/or community infrastructure</t>
  </si>
  <si>
    <t xml:space="preserve"> -</t>
  </si>
  <si>
    <t>ACV: attack on civilians</t>
  </si>
  <si>
    <t>Has there been an increase in SV incidents?</t>
  </si>
  <si>
    <t>CCI: child care institutions</t>
  </si>
  <si>
    <t>CMP: in camps</t>
  </si>
  <si>
    <t>SCH: schools</t>
  </si>
  <si>
    <t>ORD: on the road</t>
  </si>
  <si>
    <t>SPT: service points</t>
  </si>
  <si>
    <t>Main sources used by the community to acquire information</t>
  </si>
  <si>
    <t xml:space="preserve">Analysis page                                                                        Analysis page                                                                                 Analysis page                                                                 Analysis page                                                                          Analysis page </t>
  </si>
  <si>
    <t>General information (Metadata)</t>
  </si>
  <si>
    <t>Q8.1</t>
  </si>
  <si>
    <t>Q8.2</t>
  </si>
  <si>
    <t>GNG: gang activities</t>
  </si>
  <si>
    <t>#</t>
  </si>
  <si>
    <t># of KIs interviewed</t>
  </si>
  <si>
    <t>Q 1.1.1</t>
  </si>
  <si>
    <t>Main causes of separation from usual caregivers</t>
  </si>
  <si>
    <t>(other) 2</t>
  </si>
  <si>
    <t>Q1.1.2</t>
  </si>
  <si>
    <t>11-20</t>
  </si>
  <si>
    <t>10-20</t>
  </si>
  <si>
    <t>20-50</t>
  </si>
  <si>
    <t>50-100</t>
  </si>
  <si>
    <t>Are there any young children or infants separated?</t>
  </si>
  <si>
    <t>1-5</t>
  </si>
  <si>
    <t>5-10</t>
  </si>
  <si>
    <t>&gt;50</t>
  </si>
  <si>
    <t>Q1.4.1</t>
  </si>
  <si>
    <t>There are more unaccompanied girls than boys</t>
  </si>
  <si>
    <t>There are more unaccompanied boys than girls</t>
  </si>
  <si>
    <t>Unaccompanied children are mainly under 5</t>
  </si>
  <si>
    <t>Unaccompanied children are mainly between 5 and 14</t>
  </si>
  <si>
    <t>Gender distribution of separation</t>
  </si>
  <si>
    <t>Gender distribution of unaccompanied children</t>
  </si>
  <si>
    <t>Age distribution of unaccompanied children</t>
  </si>
  <si>
    <t>Q1.2.2</t>
  </si>
  <si>
    <t>Q1.6.1</t>
  </si>
  <si>
    <t>Q1.6.2</t>
  </si>
  <si>
    <t>Q2.1</t>
  </si>
  <si>
    <t>Q2.2</t>
  </si>
  <si>
    <t>Q2.3</t>
  </si>
  <si>
    <t>Q2.3.1</t>
  </si>
  <si>
    <t>What kind of services do they provide?</t>
  </si>
  <si>
    <t>Day care</t>
  </si>
  <si>
    <t>Recreational activities</t>
  </si>
  <si>
    <t>SVL: Sexual violence</t>
  </si>
  <si>
    <t>CVL: Civil violence</t>
  </si>
  <si>
    <t>DMV:  Domestic violence</t>
  </si>
  <si>
    <t>HTP: Harmful traditional practices</t>
  </si>
  <si>
    <t>CRA: Criminal acts</t>
  </si>
  <si>
    <t>SCP: Severe corporal punishment</t>
  </si>
  <si>
    <t>ERW: Landmines or unexploded ordinance</t>
  </si>
  <si>
    <t>Risks that result in death or injury of children</t>
  </si>
  <si>
    <t>age</t>
  </si>
  <si>
    <t>sex</t>
  </si>
  <si>
    <t xml:space="preserve"> 1-5</t>
  </si>
  <si>
    <t xml:space="preserve"> 5-10</t>
  </si>
  <si>
    <t xml:space="preserve"> 10-20</t>
  </si>
  <si>
    <t xml:space="preserve"> 20-50</t>
  </si>
  <si>
    <t xml:space="preserve"> &gt;50</t>
  </si>
  <si>
    <t>Q3.2</t>
  </si>
  <si>
    <t>Q3.3</t>
  </si>
  <si>
    <t>Q4.1</t>
  </si>
  <si>
    <t>Q4.1.1</t>
  </si>
  <si>
    <t>VYC: Violence against younger children</t>
  </si>
  <si>
    <t>CCR: Committing crimes</t>
  </si>
  <si>
    <t>UWS: Unwillingness to go to school</t>
  </si>
  <si>
    <t xml:space="preserve">SDN: Sadness </t>
  </si>
  <si>
    <t>SAB: Substance abuse</t>
  </si>
  <si>
    <t xml:space="preserve">NTM: Having nightmares and/or not being able to sleep </t>
  </si>
  <si>
    <t>Q4.1.2</t>
  </si>
  <si>
    <t>What do you think makes boys stressed since the emergency?</t>
  </si>
  <si>
    <t>Q4.2.1</t>
  </si>
  <si>
    <t>Q4.2</t>
  </si>
  <si>
    <t xml:space="preserve"> </t>
  </si>
  <si>
    <t>response not clear</t>
  </si>
  <si>
    <t>If boys have problems or stress, who in the community can best support them?</t>
  </si>
  <si>
    <t>Q4.3</t>
  </si>
  <si>
    <t>What do you think makes girls stressed since the emergency?</t>
  </si>
  <si>
    <t>Q4.3.1</t>
  </si>
  <si>
    <t>If girls have problems or stress, who in the community can best support them?</t>
  </si>
  <si>
    <t>Q4.4</t>
  </si>
  <si>
    <t xml:space="preserve">Have you noticed any changes in caregivers’ attitude towards their children </t>
  </si>
  <si>
    <t>Q4.4.1</t>
  </si>
  <si>
    <t>What kind of changes (positive or negative) have you noticed in caregivers’ attitude towards their children?</t>
  </si>
  <si>
    <t>(other1)</t>
  </si>
  <si>
    <t>(other2)</t>
  </si>
  <si>
    <t>(Other2)</t>
  </si>
  <si>
    <t>What are the main sources of stress for caregivers in the community?</t>
  </si>
  <si>
    <t>Q4.5</t>
  </si>
  <si>
    <t>People capable of organizing recreational and/or educational activities for children?</t>
  </si>
  <si>
    <t>What kind of skills do these people have?</t>
  </si>
  <si>
    <t>Q5.1.1</t>
  </si>
  <si>
    <t>Q5.2</t>
  </si>
  <si>
    <t>Q5.2.1</t>
  </si>
  <si>
    <t>Girls</t>
  </si>
  <si>
    <t>Boys</t>
  </si>
  <si>
    <t>No difference</t>
  </si>
  <si>
    <t xml:space="preserve">Children with less access to services </t>
  </si>
  <si>
    <t>Are there more boys or more girls who are excluded</t>
  </si>
  <si>
    <t>Q5.3</t>
  </si>
  <si>
    <t xml:space="preserve">What groups of children are most excluded? </t>
  </si>
  <si>
    <t>Q6</t>
  </si>
  <si>
    <t>Q7.1</t>
  </si>
  <si>
    <t>Q8.1.1</t>
  </si>
  <si>
    <t>6-10</t>
  </si>
  <si>
    <t>21-50</t>
  </si>
  <si>
    <t>Q8.1.2</t>
  </si>
  <si>
    <t>Q8.2.1</t>
  </si>
  <si>
    <t>Q8.3</t>
  </si>
  <si>
    <t>Q9.1</t>
  </si>
  <si>
    <t>How would the KI respond to a victim of SV?</t>
  </si>
  <si>
    <t>Q9.2</t>
  </si>
  <si>
    <t>Q9.2.1</t>
  </si>
  <si>
    <t>Q9.3</t>
  </si>
  <si>
    <t>Q9.3.1</t>
  </si>
  <si>
    <t>Q9.3.2</t>
  </si>
  <si>
    <t>Q9.4</t>
  </si>
  <si>
    <t>Q9.4.1</t>
  </si>
  <si>
    <t>Q9.5</t>
  </si>
  <si>
    <t>Q9.5.1</t>
  </si>
  <si>
    <t xml:space="preserve">Estimated number of violent deaths &amp; injuries to children </t>
  </si>
  <si>
    <t>LTP: looting and/or pillage</t>
  </si>
  <si>
    <t>CVL: civil violence</t>
  </si>
  <si>
    <t>Female Kis</t>
  </si>
  <si>
    <t>Male Kis</t>
  </si>
  <si>
    <t>Number</t>
  </si>
  <si>
    <t>Female team members</t>
  </si>
  <si>
    <t>Male team members</t>
  </si>
  <si>
    <t>Camp manager /Local chief</t>
  </si>
  <si>
    <t>Religious leader</t>
  </si>
  <si>
    <t>Social worker/ Health worker</t>
  </si>
  <si>
    <t>Teacher/ Educator</t>
  </si>
  <si>
    <t>15 - 18</t>
  </si>
  <si>
    <t>18 - 25</t>
  </si>
  <si>
    <t>25- 35</t>
  </si>
  <si>
    <t>35 - 60</t>
  </si>
  <si>
    <t># of DO forms</t>
  </si>
  <si>
    <t>P-Code</t>
  </si>
  <si>
    <t>Province</t>
  </si>
  <si>
    <t>District /region</t>
  </si>
  <si>
    <t>Population estimate</t>
  </si>
  <si>
    <t>1. Pay less attention to children’s needs</t>
  </si>
  <si>
    <t>2. Pay more attention to children’s needs</t>
  </si>
  <si>
    <t>3. Spend less time with their children</t>
  </si>
  <si>
    <t>4. Spend more time with their children</t>
  </si>
  <si>
    <t>5. More aggressive towards their children</t>
  </si>
  <si>
    <t>6. Show more love and affection to their children</t>
  </si>
  <si>
    <t>7. Send children away from home</t>
  </si>
  <si>
    <t>8. Force children to stay inside the house</t>
  </si>
  <si>
    <t>9. Keep children from going to school</t>
  </si>
  <si>
    <t>10. Ensure children’s education despite difficulties</t>
  </si>
  <si>
    <t>11. Force/encourage children to marry at young age</t>
  </si>
  <si>
    <t>12. Ensure that children have access to recreational activities</t>
  </si>
  <si>
    <t>1. peer groups</t>
  </si>
  <si>
    <t>2. school teachers</t>
  </si>
  <si>
    <t>3. community social workers</t>
  </si>
  <si>
    <t>4. religious leaders</t>
  </si>
  <si>
    <t>5. parents</t>
  </si>
  <si>
    <t>6. government officials</t>
  </si>
  <si>
    <t>7. siblings</t>
  </si>
  <si>
    <t>8. relatives</t>
  </si>
  <si>
    <t>9. community leaders</t>
  </si>
  <si>
    <t>10. traditional midwives</t>
  </si>
  <si>
    <t>11. health workers</t>
  </si>
  <si>
    <t>12. women's groups</t>
  </si>
  <si>
    <t>13. clan leaders</t>
  </si>
  <si>
    <t>1. Attacks</t>
  </si>
  <si>
    <t>2. Kidnapping/abductions</t>
  </si>
  <si>
    <t>3. trafficking</t>
  </si>
  <si>
    <t>4. not being able to go back to school</t>
  </si>
  <si>
    <t>5. not being able to return home</t>
  </si>
  <si>
    <t>6. losing their belongings</t>
  </si>
  <si>
    <t>7. being separated from their friends</t>
  </si>
  <si>
    <t>8. being separated from their families</t>
  </si>
  <si>
    <t>9. tension within the family</t>
  </si>
  <si>
    <t>10. nightmares or bad memories</t>
  </si>
  <si>
    <t>11. sexual violence</t>
  </si>
  <si>
    <t>12. extra hard work</t>
  </si>
  <si>
    <t>13. lack of shelter</t>
  </si>
  <si>
    <t>14. going far from home for work</t>
  </si>
  <si>
    <t>15. lack of food</t>
  </si>
  <si>
    <t>1. at home</t>
  </si>
  <si>
    <t>2. in camp (outside of home)</t>
  </si>
  <si>
    <t>3. in school</t>
  </si>
  <si>
    <t>4. on the way to school</t>
  </si>
  <si>
    <t>5. at work</t>
  </si>
  <si>
    <t>6. on the way to work</t>
  </si>
  <si>
    <t>7. at the market</t>
  </si>
  <si>
    <t>8. on the way to market</t>
  </si>
  <si>
    <t>1. Care for the children myself</t>
  </si>
  <si>
    <t>2. Temporarily keep the child while I find long term solution</t>
  </si>
  <si>
    <t>3. Find someone in the community to care for the child</t>
  </si>
  <si>
    <t>4. Inform the police about the child's situation</t>
  </si>
  <si>
    <t>5. Inform others</t>
  </si>
  <si>
    <t>7. Take the child to an agency/NGO that deals with children</t>
  </si>
  <si>
    <t>8. Do nothing</t>
  </si>
  <si>
    <t>3. caregivers sending their children to institutional care</t>
  </si>
  <si>
    <t>4. caregivers sending their children to extended family/friends</t>
  </si>
  <si>
    <t>5. caregivers sending their children to work far from parents/usual caregivers</t>
  </si>
  <si>
    <t xml:space="preserve">6. disappearance of children/caregivers in the immediate aftermath of the ...     </t>
  </si>
  <si>
    <t>7. continued disappearance of children/caregivers</t>
  </si>
  <si>
    <t xml:space="preserve">1. ongoing conflict        </t>
  </si>
  <si>
    <t>2. lack of food</t>
  </si>
  <si>
    <t>3. lack of shelter</t>
  </si>
  <si>
    <t>5. lost livelihood</t>
  </si>
  <si>
    <t>6. children’s safety</t>
  </si>
  <si>
    <t>7. violence within community</t>
  </si>
  <si>
    <t>8. not being able to return home</t>
  </si>
  <si>
    <t>1. Teaching</t>
  </si>
  <si>
    <t>2. Organizing collective activities for children</t>
  </si>
  <si>
    <t>3. Supporting distressed children</t>
  </si>
  <si>
    <t>4. Keeping children safe</t>
  </si>
  <si>
    <t>5. Working/supporting with children living with physical disabilities</t>
  </si>
  <si>
    <t>2. children living with elderly</t>
  </si>
  <si>
    <t>3. children from poor households</t>
  </si>
  <si>
    <t>4. newly arrived</t>
  </si>
  <si>
    <t>5. children with a disability</t>
  </si>
  <si>
    <t>6. children living with disabled caregivers</t>
  </si>
  <si>
    <t>1. Radio</t>
  </si>
  <si>
    <t>2. TV</t>
  </si>
  <si>
    <t>3. Newspapers/magazines</t>
  </si>
  <si>
    <t>5. SMS</t>
  </si>
  <si>
    <t>7. Noticeboards and posters</t>
  </si>
  <si>
    <t>4. telephone / voice call</t>
  </si>
  <si>
    <t>6. internet</t>
  </si>
  <si>
    <t>13. Aid workers</t>
  </si>
  <si>
    <t>1. Sexual transactions</t>
  </si>
  <si>
    <t>2. Farm work</t>
  </si>
  <si>
    <t>3. Factory work</t>
  </si>
  <si>
    <t>4. Mining</t>
  </si>
  <si>
    <t>1. there are more recruitment events</t>
  </si>
  <si>
    <t>2. many children have disappeared and are thought to have joined</t>
  </si>
  <si>
    <t>1. Sexual violence never happens here</t>
  </si>
  <si>
    <t>3. take child to other family members</t>
  </si>
  <si>
    <t>4. take child to religious leader</t>
  </si>
  <si>
    <t>6. take child to mobile clinic</t>
  </si>
  <si>
    <t>7. take child to community social worker</t>
  </si>
  <si>
    <t>8. take child to teacher</t>
  </si>
  <si>
    <t>9. take child to clan leader</t>
  </si>
  <si>
    <t>10. report to police/community justice system</t>
  </si>
  <si>
    <t>11. confront the perpetrator</t>
  </si>
  <si>
    <t>14. do nothing</t>
  </si>
  <si>
    <t>1. while at home</t>
  </si>
  <si>
    <t>2. while collecting firewood</t>
  </si>
  <si>
    <t>3. while at school</t>
  </si>
  <si>
    <t>6. when at workplace</t>
  </si>
  <si>
    <t>7. while collecting water</t>
  </si>
  <si>
    <t>8. while working in the fields</t>
  </si>
  <si>
    <t>9. during population movement</t>
  </si>
  <si>
    <t xml:space="preserve">10. upon arrival at the camp/community </t>
  </si>
  <si>
    <t>11. during armed group attacks</t>
  </si>
  <si>
    <t>12. in common areas, such as around latrines/showers, etc</t>
  </si>
  <si>
    <t>1. mother</t>
  </si>
  <si>
    <t>2. father</t>
  </si>
  <si>
    <t>3. friends</t>
  </si>
  <si>
    <t>4. grandparents</t>
  </si>
  <si>
    <t>7. health worker</t>
  </si>
  <si>
    <t>8. teacher</t>
  </si>
  <si>
    <t>9. social worker</t>
  </si>
  <si>
    <t>10. local chief</t>
  </si>
  <si>
    <t>6. religious leaders</t>
  </si>
  <si>
    <t>5. other family members</t>
  </si>
  <si>
    <t>Q1.4.2</t>
  </si>
  <si>
    <t>Q1.4.2.1</t>
  </si>
  <si>
    <t>Q1.4.2.2</t>
  </si>
  <si>
    <t>UCS: Unusual crying and screaming</t>
  </si>
  <si>
    <t>Mainly under 14</t>
  </si>
  <si>
    <t xml:space="preserve">Date of assessment
 </t>
  </si>
  <si>
    <t>Date of compilation</t>
  </si>
  <si>
    <t>Supervisor code</t>
  </si>
  <si>
    <t>Site code</t>
  </si>
  <si>
    <t># of KI forms</t>
  </si>
  <si>
    <t>Age of the key informant</t>
  </si>
  <si>
    <t xml:space="preserve">Gender balance within the team
</t>
  </si>
  <si>
    <t xml:space="preserve"> Children separated from caregivers</t>
  </si>
  <si>
    <t>How many unaccompanied children?</t>
  </si>
  <si>
    <t>Any reports on changes in children’s behaviour</t>
  </si>
  <si>
    <t>Changes in girls' behaviour</t>
  </si>
  <si>
    <t>Changes in boys' behaviour</t>
  </si>
  <si>
    <t>Has the number of children working/being used by armed groups and forces increased?</t>
  </si>
  <si>
    <t>How do you know that the number of children working with/used by armed groups and forces has increased?</t>
  </si>
  <si>
    <r>
      <t>Places where recruitments happen mo</t>
    </r>
    <r>
      <rPr>
        <sz val="10"/>
        <rFont val="Calibri"/>
        <family val="2"/>
      </rPr>
      <t>st</t>
    </r>
    <r>
      <rPr>
        <sz val="10"/>
        <rFont val="Calibri"/>
        <family val="2"/>
      </rPr>
      <t xml:space="preserve"> often</t>
    </r>
  </si>
  <si>
    <t>Who do they normally turn to for help?</t>
  </si>
  <si>
    <t>ENV: Environmental risks at home and outside</t>
  </si>
  <si>
    <t>Residential care</t>
  </si>
  <si>
    <t>11. clan leaders</t>
  </si>
  <si>
    <t>13. take child to a traditional midwife</t>
  </si>
  <si>
    <r>
      <t>Gender</t>
    </r>
    <r>
      <rPr>
        <sz val="10"/>
        <rFont val="Calibri"/>
        <family val="2"/>
      </rPr>
      <t xml:space="preserve"> </t>
    </r>
    <r>
      <rPr>
        <sz val="10"/>
        <rFont val="Calibri"/>
        <family val="2"/>
      </rPr>
      <t xml:space="preserve">balance of Kis in the site
</t>
    </r>
  </si>
  <si>
    <t>Childcare institutions / children homes</t>
  </si>
  <si>
    <t>1. losing caregivers/children due to medical evacuation</t>
  </si>
  <si>
    <t>2. losing caregivers/children during relocation</t>
  </si>
  <si>
    <t>How many are separated?</t>
  </si>
  <si>
    <t>More boys than girls have been separated</t>
  </si>
  <si>
    <t>More girls than boys have been separated</t>
  </si>
  <si>
    <t>No clear difference</t>
  </si>
  <si>
    <t>Mainly between 5 and 14</t>
  </si>
  <si>
    <t>Unaccompanied children are mainly 14 and older</t>
  </si>
  <si>
    <t>FFC: formal/govt foster care in the community</t>
  </si>
  <si>
    <r>
      <t>IFC</t>
    </r>
    <r>
      <rPr>
        <sz val="10"/>
        <color indexed="22"/>
        <rFont val="Calibri"/>
        <family val="2"/>
      </rPr>
      <t xml:space="preserve">: informal </t>
    </r>
    <r>
      <rPr>
        <sz val="10"/>
        <color indexed="22"/>
        <rFont val="Calibri"/>
        <family val="2"/>
      </rPr>
      <t>foster care in the community</t>
    </r>
  </si>
  <si>
    <t>FCO: foster care arrangement outside the community</t>
  </si>
  <si>
    <t>6. Find someone outside the community to adopt the child</t>
  </si>
  <si>
    <t>MLA: Militia activities</t>
  </si>
  <si>
    <t>WAC: Work-related accidents</t>
  </si>
  <si>
    <t>CAC: Car accidents</t>
  </si>
  <si>
    <t>Q3.4</t>
  </si>
  <si>
    <t>RCC: recruitment of other children</t>
  </si>
  <si>
    <t>AGG: More aggressive behaviour</t>
  </si>
  <si>
    <t>LWH: Less willingness to help caregivers and siblings</t>
  </si>
  <si>
    <t>DRB: Disrespectful behaviour in the family</t>
  </si>
  <si>
    <t>10. neighbours</t>
  </si>
  <si>
    <t>1. attacks</t>
  </si>
  <si>
    <t>2. kidnapping/abductions</t>
  </si>
  <si>
    <t>14. neighbours</t>
  </si>
  <si>
    <t>4. loss of property</t>
  </si>
  <si>
    <t>9. being separated from their community</t>
  </si>
  <si>
    <t>10. inability to carry out cultural or religious rituals</t>
  </si>
  <si>
    <t>1. children living with HIV/AIDS</t>
  </si>
  <si>
    <t>9. Friends, neighbours and family</t>
  </si>
  <si>
    <t>10. Religious leader</t>
  </si>
  <si>
    <t>11. Government official</t>
  </si>
  <si>
    <t>12. Military official</t>
  </si>
  <si>
    <t>8. Community leader</t>
  </si>
  <si>
    <t>3. you see more children working with armed forces and groups;</t>
  </si>
  <si>
    <t>4. you personally know children who have joined the armed groups or forces</t>
  </si>
  <si>
    <t>2. take child to caregivers</t>
  </si>
  <si>
    <t>5. take child to health centre</t>
  </si>
  <si>
    <t>12. take child to women’s association</t>
  </si>
  <si>
    <t>5.  on the way to school</t>
  </si>
  <si>
    <t>4. while playing around the camp/village</t>
  </si>
  <si>
    <t>more girls than boys are targeted</t>
  </si>
  <si>
    <t>more boys than girls are targeted</t>
  </si>
  <si>
    <t>children under 14 are mostly targeted</t>
  </si>
  <si>
    <t>children over 14 are mostly targeted</t>
  </si>
  <si>
    <t>2. Care for separated and unaccompanied children</t>
  </si>
  <si>
    <r>
      <rPr>
        <b/>
        <sz val="12"/>
        <color indexed="9"/>
        <rFont val="Calibri"/>
        <family val="2"/>
      </rPr>
      <t xml:space="preserve">6. </t>
    </r>
    <r>
      <rPr>
        <b/>
        <sz val="12"/>
        <color indexed="9"/>
        <rFont val="Calibri"/>
        <family val="2"/>
      </rPr>
      <t>Access to Information</t>
    </r>
  </si>
  <si>
    <r>
      <rPr>
        <b/>
        <sz val="12"/>
        <color indexed="9"/>
        <rFont val="Calibri"/>
        <family val="2"/>
      </rPr>
      <t xml:space="preserve">9. </t>
    </r>
    <r>
      <rPr>
        <b/>
        <sz val="12"/>
        <color indexed="9"/>
        <rFont val="Calibri"/>
        <family val="2"/>
      </rPr>
      <t>Sexual</t>
    </r>
    <r>
      <rPr>
        <b/>
        <sz val="12"/>
        <color indexed="9"/>
        <rFont val="Calibri"/>
        <family val="2"/>
      </rPr>
      <t xml:space="preserve"> v</t>
    </r>
    <r>
      <rPr>
        <b/>
        <sz val="12"/>
        <color indexed="9"/>
        <rFont val="Calibri"/>
        <family val="2"/>
      </rPr>
      <t>iolence</t>
    </r>
  </si>
  <si>
    <t>Child Protection Rapid Assessment Toolkit
Part 3: Data Management Tool</t>
  </si>
  <si>
    <r>
      <t xml:space="preserve">3. There are three main sheets in this tool: Sheet 1 - data entry; sheet 2 -  analysis and sheet 3 - graphs. Data needs to be entered </t>
    </r>
    <r>
      <rPr>
        <b/>
        <sz val="10"/>
        <rFont val="Calibri"/>
        <family val="2"/>
      </rPr>
      <t>ONLY</t>
    </r>
    <r>
      <rPr>
        <sz val="10"/>
        <rFont val="Calibri"/>
        <family val="2"/>
      </rPr>
      <t xml:space="preserve"> in the data entry sheet.  Data 
analysis and graphs are automatically generated, based on the data in sheet 1.</t>
    </r>
  </si>
  <si>
    <t xml:space="preserve">AVL: Armed forces/group violence </t>
  </si>
  <si>
    <t>4. The sheets are protected to avoid unwanted changes. However, you can un-protect the sheets, by going to the "review" tab and clicking on the "unprotect sheet" 
button.</t>
  </si>
  <si>
    <t>A short guide to the data management tool</t>
  </si>
  <si>
    <t>What would you do if you encountered a separated child?</t>
  </si>
  <si>
    <t>6. Teaching children with learning difficulties</t>
  </si>
  <si>
    <t>If a child or an adolescent is a victim of sexual violence, would s/he normally seek help?</t>
  </si>
  <si>
    <t>16. bullying</t>
  </si>
  <si>
    <t xml:space="preserve">ATS: Anti-social </t>
  </si>
  <si>
    <t xml:space="preserve">HPP: Helping parent more than before                                              </t>
  </si>
  <si>
    <t>STF: Spending more time with friends</t>
  </si>
  <si>
    <t xml:space="preserve">STP: Spending more time on sport and playing  </t>
  </si>
  <si>
    <t xml:space="preserve">COC: Caring for others in the community      </t>
  </si>
  <si>
    <t>ASR: attending school regularly/interested in education</t>
  </si>
  <si>
    <t>HSB: Engaging in high risk sexual behavior</t>
  </si>
  <si>
    <t>JAF: Wanting to join/joining armed forces or groups</t>
  </si>
  <si>
    <t xml:space="preserve">Number of key informant interviews </t>
  </si>
  <si>
    <t>[enter the number of KIIs conducted  below each type of KI]</t>
  </si>
  <si>
    <t>The grey text across the sheet (under the main table) represents the answer options for the question above it. To change answer options based on adapted site report, simply replace/change the answer option by clicking on it and typing. If you want to add an answer option, you may do so for columns that have an empty slot, represented by: "-". Simply replace those "-" with your additional answer option. If you need to add more answer options consult with the CPWG IM technical advisor.</t>
  </si>
  <si>
    <t xml:space="preserve"> -</t>
    <phoneticPr fontId="2" type="noConversion"/>
  </si>
  <si>
    <t>1. Unaccompanied and Separated Children</t>
  </si>
  <si>
    <t>3. Dangers and Injuries; Physical Violence; and Other Harmful Practices</t>
  </si>
  <si>
    <t xml:space="preserve">4. Psychosocial Distress and Community Support Mechanisms </t>
  </si>
  <si>
    <t>5. Access to Services and Excluded Children</t>
  </si>
  <si>
    <t>7. Child Labour</t>
  </si>
  <si>
    <t>8. Children Associated with Armed Forces and Armed Groups</t>
  </si>
  <si>
    <t>Children involved in types of work that are harsh and dangerous for them?</t>
  </si>
  <si>
    <t>7. Other harsh and dangerous labour</t>
  </si>
  <si>
    <t>5. Domestic labour</t>
  </si>
  <si>
    <t>6. transporting people or goods</t>
  </si>
  <si>
    <t>Q7.1.1</t>
  </si>
  <si>
    <t xml:space="preserve">Has the number of children who are invovled in harsh and dangerous work  increased? </t>
  </si>
  <si>
    <t>Q7.2.1</t>
  </si>
  <si>
    <t>Are there new types of harsh and dangerous labour  that did not exist before the emergency?</t>
  </si>
  <si>
    <t>Types of harsh and dangerous labour that have emreged since the emergency</t>
  </si>
  <si>
    <t>Q7.4</t>
  </si>
  <si>
    <t>Main reasons for children being involved in harsh and dangerous labour</t>
  </si>
  <si>
    <t xml:space="preserve"> What types of work are these children involved in?</t>
  </si>
  <si>
    <t>1. are working voluntarily to support themselves and/or their families</t>
  </si>
  <si>
    <t>2. are sent to engage in such work by their parents/caregivers</t>
  </si>
  <si>
    <t>3. are sent to engage in such work by people other than their caregivers</t>
  </si>
  <si>
    <t xml:space="preserve">4. for other reasons </t>
  </si>
  <si>
    <t>Q7.2.2</t>
  </si>
  <si>
    <t>Q7.3.2</t>
  </si>
  <si>
    <t>Q7.3.1</t>
  </si>
  <si>
    <r>
      <t xml:space="preserve">2. This tool needs to match the headings, questions, answer options etc. you have used for the CPRA in your context. It is especially important that this tool matches </t>
    </r>
    <r>
      <rPr>
        <b/>
        <sz val="10"/>
        <rFont val="Calibri"/>
        <family val="2"/>
      </rPr>
      <t xml:space="preserve">Tool 5: Site report </t>
    </r>
    <r>
      <rPr>
        <sz val="10"/>
        <rFont val="Calibri"/>
        <family val="2"/>
      </rPr>
      <t xml:space="preserve">(see Part 2: sample tools). If your data management tool does not match the headings and questions in your site reports, as well as all answer options for multiple answer questions in </t>
    </r>
    <r>
      <rPr>
        <b/>
        <sz val="10"/>
        <rFont val="Calibri"/>
        <family val="2"/>
      </rPr>
      <t xml:space="preserve">Tool 2: Key Informant Interview </t>
    </r>
    <r>
      <rPr>
        <sz val="10"/>
        <rFont val="Calibri"/>
        <family val="2"/>
      </rPr>
      <t xml:space="preserve">(see Part 2: sample tools) then it will not be possible to actually process the data you have collected. </t>
    </r>
  </si>
  <si>
    <t>1. The data management tool provides a platform for data entry and analysis. The source of data is the site reports. The analysis it provides is limited to basic frequency analysis. For more sophisticated analysis, please seek support from a data analyst.</t>
  </si>
  <si>
    <t>5. If the changes you need to make are regarding the answer options, you have two options. (note: the answer options can be found underneath the main table on the data entry sheet in a grey font (row 107 and below). 
                    5.1  if you are only modifying or replacing an existing answer option, you simply click on the respective answer option in the data entry sheet (grey font) 
                           and make your changes.
                    5.2 If you want to introduce a new answer option in addition to the existing ones (i.e. you need to add a row with a new answer option): you can simply add 
                          the new answer option to the bottom of the existing list of answer option for your respective question. In this case, you need to make modifications to the 
                      'analysis' and 'graphs' sheets as well. See item 6 below for some explanation on how to do that.
you need to make modifications to the 
                      'analysis' and 'graphs' sheets as well</t>
  </si>
  <si>
    <t xml:space="preserve">6. If you need to make modifications to the you need to make modifications to the 'analysis' and 'graphs' sheets because you added additional answer options for existing questions, you have to follow the two following steps. An example is presented to facilitate the explanation.
Example: Imagine that during the adaptation, under question 1.1.1, you have added an option option of "temporary community space". Now you need to add this to the list of existing answer options in the data management tool.
</t>
  </si>
  <si>
    <r>
      <t xml:space="preserve"> 6.1. (step 1)</t>
    </r>
    <r>
      <rPr>
        <sz val="7"/>
        <rFont val="Times New Roman"/>
        <family val="1"/>
      </rPr>
      <t xml:space="preserve"> </t>
    </r>
    <r>
      <rPr>
        <sz val="10"/>
        <rFont val="Calibri"/>
        <family val="2"/>
      </rPr>
      <t>add the new option ("temporary community space") in cell AP 115.
        (step 2) go to the 'analysis' tab Click on cell O20. Type: "='Data entry'!AP115" (without the " ") and enter. 
        (step 3) select cell N21 and drag it to the right to cover cell O21. Do the same thing with cell N22. This way 
                      you have copied the formulas in those two new cells (O21 and O22)
       (step 4) go to the 'graphs' tab. Find the graph that correspnds with the question you are modifying (Q1.1.1).
                     Right click on the graph and choose 'select data'. A new window will pop up that shows you where 
                     the data for that graph is coming from. You will see a formula in the box for 'chart data range'. 
                     You will see that the formula is only extended to column N (look closely. there are two letter 'N's 
                     in that box. You will have to change that letter N to also cover the new column that you added in 
                     step 2 and 3 above. To do so, you simply change both letter 'N's to letter 'O' and you click ok. 
                     Please note that you cannot use the right and left arrows in this box. You have to use your mouse 
                     to highlight the letter you want to change and type the new letter.</t>
    </r>
  </si>
  <si>
    <t>7. If you need to add a new question, you need to properly code it in all three sheets.  If you are not sure how to do this, contact someone who is familiar with Excel databases. If you are doing an inter-agency CPRA, please contact the child protection working group (CPWG) for technical support.</t>
  </si>
  <si>
    <t xml:space="preserve">8. If you need to remove any questions, we recommend that you change the background colour of the column related to that question to black. You will have to do this in both  the data entry and analysis sheets.  </t>
  </si>
  <si>
    <t>Total # of teams:</t>
  </si>
  <si>
    <t>F</t>
  </si>
  <si>
    <t>Total # of women in all teams:</t>
  </si>
  <si>
    <t>Total # of men in all teams:</t>
  </si>
  <si>
    <t>AVG # of women in each team (# of female / total # of team members)</t>
  </si>
  <si>
    <t>Percentage of women Kis (# of female KIs / total # of Kis)</t>
  </si>
  <si>
    <t>AVG # of female KI in each site (# of female KI / total # of sites visited)</t>
  </si>
  <si>
    <t>September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</si>
</sst>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m\-yyyy"/>
    <numFmt numFmtId="165" formatCode="#,##0.0"/>
  </numFmts>
  <fonts count="56" x14ac:knownFonts="1">
    <font>
      <sz val="10"/>
      <name val="Calibri"/>
    </font>
    <font>
      <sz val="10"/>
      <name val="Calibri"/>
      <family val="2"/>
    </font>
    <font>
      <sz val="8"/>
      <name val="Calibri"/>
      <family val="2"/>
    </font>
    <font>
      <sz val="9"/>
      <color indexed="81"/>
      <name val="Calibri"/>
      <family val="2"/>
    </font>
    <font>
      <b/>
      <sz val="9"/>
      <color indexed="81"/>
      <name val="Calibri"/>
      <family val="2"/>
    </font>
    <font>
      <b/>
      <sz val="10"/>
      <color indexed="9"/>
      <name val="Calibri"/>
      <family val="2"/>
    </font>
    <font>
      <sz val="10"/>
      <color indexed="9"/>
      <name val="Calibri"/>
      <family val="2"/>
    </font>
    <font>
      <sz val="8"/>
      <color indexed="9"/>
      <name val="Calibri"/>
      <family val="2"/>
    </font>
    <font>
      <b/>
      <sz val="12"/>
      <color indexed="9"/>
      <name val="Calibri"/>
      <family val="2"/>
    </font>
    <font>
      <sz val="12"/>
      <name val="Calibri"/>
      <family val="2"/>
    </font>
    <font>
      <sz val="10"/>
      <color indexed="41"/>
      <name val="Calibri"/>
      <family val="2"/>
    </font>
    <font>
      <b/>
      <sz val="10"/>
      <name val="Calibri"/>
      <family val="2"/>
    </font>
    <font>
      <b/>
      <sz val="12"/>
      <color indexed="22"/>
      <name val="Calibri"/>
      <family val="2"/>
    </font>
    <font>
      <b/>
      <sz val="9"/>
      <color indexed="22"/>
      <name val="Calibri"/>
      <family val="2"/>
    </font>
    <font>
      <b/>
      <shadow/>
      <u val="double"/>
      <sz val="16"/>
      <name val="Calibri"/>
      <family val="2"/>
    </font>
    <font>
      <b/>
      <sz val="18"/>
      <name val="Calibri"/>
      <family val="2"/>
    </font>
    <font>
      <b/>
      <sz val="18"/>
      <color indexed="9"/>
      <name val="Calibri"/>
      <family val="2"/>
    </font>
    <font>
      <b/>
      <sz val="16"/>
      <color indexed="9"/>
      <name val="Calibri"/>
      <family val="2"/>
    </font>
    <font>
      <b/>
      <sz val="20"/>
      <name val="Calibri"/>
      <family val="2"/>
    </font>
    <font>
      <b/>
      <sz val="28"/>
      <name val="Calibri"/>
      <family val="2"/>
    </font>
    <font>
      <b/>
      <sz val="22"/>
      <color indexed="41"/>
      <name val="Calibri"/>
      <family val="2"/>
    </font>
    <font>
      <sz val="10"/>
      <color indexed="22"/>
      <name val="Calibri"/>
      <family val="2"/>
    </font>
    <font>
      <sz val="10"/>
      <name val="Calibri"/>
      <family val="2"/>
    </font>
    <font>
      <sz val="10"/>
      <color theme="0" tint="-0.249977111117893"/>
      <name val="Calibri"/>
      <family val="2"/>
    </font>
    <font>
      <sz val="10"/>
      <color indexed="22"/>
      <name val="Calibri"/>
      <family val="2"/>
    </font>
    <font>
      <sz val="9"/>
      <name val="Calibri"/>
      <family val="2"/>
    </font>
    <font>
      <b/>
      <sz val="9"/>
      <color indexed="9"/>
      <name val="Calibri"/>
      <family val="2"/>
    </font>
    <font>
      <b/>
      <sz val="9"/>
      <name val="Calibri"/>
      <family val="2"/>
    </font>
    <font>
      <sz val="10"/>
      <color indexed="9"/>
      <name val="Calibri"/>
      <family val="2"/>
    </font>
    <font>
      <sz val="9"/>
      <color indexed="9"/>
      <name val="Calibri"/>
      <family val="2"/>
    </font>
    <font>
      <sz val="8"/>
      <color indexed="9"/>
      <name val="Calibri"/>
      <family val="2"/>
    </font>
    <font>
      <sz val="12"/>
      <name val="Calibri"/>
      <family val="2"/>
    </font>
    <font>
      <b/>
      <sz val="12"/>
      <color indexed="9"/>
      <name val="Calibri"/>
      <family val="2"/>
    </font>
    <font>
      <b/>
      <sz val="10"/>
      <color indexed="9"/>
      <name val="Calibri"/>
      <family val="2"/>
    </font>
    <font>
      <b/>
      <sz val="10"/>
      <color indexed="22"/>
      <name val="Calibri"/>
      <family val="2"/>
    </font>
    <font>
      <b/>
      <sz val="18"/>
      <color indexed="9"/>
      <name val="Calibri"/>
      <family val="2"/>
    </font>
    <font>
      <b/>
      <sz val="16"/>
      <color indexed="9"/>
      <name val="Calibri"/>
      <family val="2"/>
    </font>
    <font>
      <b/>
      <sz val="11"/>
      <color indexed="9"/>
      <name val="Calibri"/>
      <family val="2"/>
    </font>
    <font>
      <sz val="11"/>
      <name val="Calibri"/>
      <family val="2"/>
    </font>
    <font>
      <sz val="8"/>
      <name val="Calibri"/>
      <family val="2"/>
    </font>
    <font>
      <b/>
      <sz val="8"/>
      <color indexed="22"/>
      <name val="Calibri"/>
      <family val="2"/>
    </font>
    <font>
      <b/>
      <shadow/>
      <u val="double"/>
      <sz val="16"/>
      <name val="Calibri"/>
      <family val="2"/>
    </font>
    <font>
      <b/>
      <sz val="9"/>
      <color theme="0" tint="-0.14999847407452621"/>
      <name val="Calibri"/>
      <family val="2"/>
    </font>
    <font>
      <b/>
      <sz val="12"/>
      <color theme="0" tint="-0.14999847407452621"/>
      <name val="Calibri"/>
      <family val="2"/>
    </font>
    <font>
      <b/>
      <sz val="10"/>
      <color rgb="FFFFC000"/>
      <name val="Calibri"/>
      <family val="2"/>
    </font>
    <font>
      <sz val="10"/>
      <color rgb="FF000000"/>
      <name val="Calibri"/>
      <family val="2"/>
    </font>
    <font>
      <sz val="12"/>
      <name val="Cambria"/>
      <family val="1"/>
    </font>
    <font>
      <sz val="10"/>
      <color indexed="9"/>
      <name val="Calibri"/>
      <family val="2"/>
    </font>
    <font>
      <sz val="10"/>
      <color theme="0"/>
      <name val="Calibri"/>
      <family val="2"/>
    </font>
    <font>
      <b/>
      <sz val="16"/>
      <color rgb="FFFF0000"/>
      <name val="Calibri"/>
      <family val="2"/>
    </font>
    <font>
      <u/>
      <sz val="10"/>
      <color theme="10"/>
      <name val="Calibri"/>
      <family val="2"/>
    </font>
    <font>
      <u/>
      <sz val="10"/>
      <color theme="11"/>
      <name val="Calibri"/>
      <family val="2"/>
    </font>
    <font>
      <sz val="7"/>
      <name val="Times New Roman"/>
      <family val="1"/>
    </font>
    <font>
      <b/>
      <sz val="10"/>
      <color indexed="41"/>
      <name val="Calibri"/>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18"/>
        <bgColor indexed="64"/>
      </patternFill>
    </fill>
    <fill>
      <patternFill patternType="solid">
        <fgColor indexed="15"/>
        <bgColor indexed="64"/>
      </patternFill>
    </fill>
    <fill>
      <patternFill patternType="solid">
        <fgColor indexed="44"/>
        <bgColor indexed="64"/>
      </patternFill>
    </fill>
    <fill>
      <patternFill patternType="solid">
        <fgColor indexed="65"/>
        <bgColor indexed="44"/>
      </patternFill>
    </fill>
    <fill>
      <patternFill patternType="solid">
        <fgColor indexed="23"/>
        <bgColor indexed="44"/>
      </patternFill>
    </fill>
    <fill>
      <patternFill patternType="solid">
        <fgColor indexed="55"/>
        <bgColor indexed="44"/>
      </patternFill>
    </fill>
    <fill>
      <patternFill patternType="solid">
        <fgColor indexed="41"/>
        <bgColor indexed="41"/>
      </patternFill>
    </fill>
    <fill>
      <patternFill patternType="solid">
        <fgColor indexed="42"/>
        <bgColor indexed="64"/>
      </patternFill>
    </fill>
    <fill>
      <patternFill patternType="solid">
        <fgColor indexed="34"/>
        <bgColor indexed="64"/>
      </patternFill>
    </fill>
    <fill>
      <patternFill patternType="solid">
        <fgColor indexed="47"/>
        <bgColor indexed="64"/>
      </patternFill>
    </fill>
    <fill>
      <patternFill patternType="solid">
        <fgColor indexed="21"/>
        <bgColor indexed="41"/>
      </patternFill>
    </fill>
    <fill>
      <patternFill patternType="solid">
        <fgColor indexed="17"/>
        <bgColor indexed="64"/>
      </patternFill>
    </fill>
    <fill>
      <patternFill patternType="solid">
        <fgColor indexed="13"/>
        <bgColor indexed="64"/>
      </patternFill>
    </fill>
    <fill>
      <patternFill patternType="solid">
        <fgColor indexed="53"/>
        <bgColor indexed="64"/>
      </patternFill>
    </fill>
    <fill>
      <patternFill patternType="solid">
        <fgColor indexed="45"/>
        <bgColor indexed="64"/>
      </patternFill>
    </fill>
    <fill>
      <patternFill patternType="solid">
        <fgColor indexed="14"/>
        <bgColor indexed="64"/>
      </patternFill>
    </fill>
    <fill>
      <patternFill patternType="solid">
        <fgColor indexed="46"/>
        <bgColor indexed="64"/>
      </patternFill>
    </fill>
    <fill>
      <patternFill patternType="solid">
        <fgColor indexed="20"/>
        <bgColor indexed="64"/>
      </patternFill>
    </fill>
    <fill>
      <patternFill patternType="solid">
        <fgColor indexed="22"/>
        <bgColor indexed="64"/>
      </patternFill>
    </fill>
    <fill>
      <patternFill patternType="solid">
        <fgColor indexed="23"/>
        <bgColor indexed="64"/>
      </patternFill>
    </fill>
    <fill>
      <patternFill patternType="solid">
        <fgColor theme="0" tint="-0.499984740745262"/>
        <bgColor indexed="44"/>
      </patternFill>
    </fill>
    <fill>
      <patternFill patternType="solid">
        <fgColor rgb="FF99CC00"/>
        <bgColor indexed="64"/>
      </patternFill>
    </fill>
    <fill>
      <patternFill patternType="solid">
        <fgColor rgb="FFB0AC00"/>
        <bgColor indexed="64"/>
      </patternFill>
    </fill>
    <fill>
      <patternFill patternType="solid">
        <fgColor rgb="FFC00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DF2FF"/>
        <bgColor indexed="64"/>
      </patternFill>
    </fill>
    <fill>
      <patternFill patternType="solid">
        <fgColor theme="3" tint="0.39997558519241921"/>
        <bgColor indexed="44"/>
      </patternFill>
    </fill>
  </fills>
  <borders count="96">
    <border>
      <left/>
      <right/>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style="medium">
        <color auto="1"/>
      </right>
      <top/>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thin">
        <color auto="1"/>
      </right>
      <top style="medium">
        <color auto="1"/>
      </top>
      <bottom/>
      <diagonal/>
    </border>
    <border>
      <left/>
      <right style="thin">
        <color auto="1"/>
      </right>
      <top/>
      <bottom/>
      <diagonal/>
    </border>
    <border>
      <left/>
      <right/>
      <top style="medium">
        <color auto="1"/>
      </top>
      <bottom/>
      <diagonal/>
    </border>
    <border>
      <left/>
      <right/>
      <top/>
      <bottom style="medium">
        <color auto="1"/>
      </bottom>
      <diagonal/>
    </border>
    <border>
      <left style="thin">
        <color auto="1"/>
      </left>
      <right/>
      <top/>
      <bottom/>
      <diagonal/>
    </border>
    <border>
      <left/>
      <right style="slantDashDot">
        <color auto="1"/>
      </right>
      <top/>
      <bottom/>
      <diagonal/>
    </border>
    <border>
      <left style="thin">
        <color auto="1"/>
      </left>
      <right/>
      <top style="medium">
        <color auto="1"/>
      </top>
      <bottom/>
      <diagonal/>
    </border>
    <border>
      <left style="double">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double">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style="medium">
        <color auto="1"/>
      </left>
      <right/>
      <top/>
      <bottom/>
      <diagonal/>
    </border>
    <border>
      <left/>
      <right style="medium">
        <color auto="1"/>
      </right>
      <top style="thin">
        <color auto="1"/>
      </top>
      <bottom/>
      <diagonal/>
    </border>
    <border>
      <left style="medium">
        <color auto="1"/>
      </left>
      <right/>
      <top style="thin">
        <color auto="1"/>
      </top>
      <bottom/>
      <diagonal/>
    </border>
    <border>
      <left style="medium">
        <color auto="1"/>
      </left>
      <right/>
      <top/>
      <bottom style="medium">
        <color auto="1"/>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theme="0"/>
      </left>
      <right style="medium">
        <color theme="0"/>
      </right>
      <top style="medium">
        <color theme="0"/>
      </top>
      <bottom style="medium">
        <color theme="0"/>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thin">
        <color auto="1"/>
      </right>
      <top style="medium">
        <color auto="1"/>
      </top>
      <bottom/>
      <diagonal/>
    </border>
    <border>
      <left style="medium">
        <color theme="0"/>
      </left>
      <right style="thin">
        <color auto="1"/>
      </right>
      <top/>
      <bottom/>
      <diagonal/>
    </border>
    <border>
      <left style="medium">
        <color theme="0"/>
      </left>
      <right style="thin">
        <color auto="1"/>
      </right>
      <top/>
      <bottom style="slantDashDot">
        <color auto="1"/>
      </bottom>
      <diagonal/>
    </border>
    <border>
      <left style="thin">
        <color auto="1"/>
      </left>
      <right style="thin">
        <color auto="1"/>
      </right>
      <top/>
      <bottom style="slantDashDot">
        <color auto="1"/>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left style="medium">
        <color theme="0"/>
      </left>
      <right style="thin">
        <color auto="1"/>
      </right>
      <top/>
      <bottom style="medium">
        <color auto="1"/>
      </bottom>
      <diagonal/>
    </border>
    <border>
      <left style="medium">
        <color auto="1"/>
      </left>
      <right style="medium">
        <color auto="1"/>
      </right>
      <top/>
      <bottom style="slantDashDot">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theme="0"/>
      </left>
      <right/>
      <top style="medium">
        <color auto="1"/>
      </top>
      <bottom/>
      <diagonal/>
    </border>
    <border>
      <left style="medium">
        <color theme="0"/>
      </left>
      <right/>
      <top/>
      <bottom/>
      <diagonal/>
    </border>
    <border>
      <left style="medium">
        <color theme="0"/>
      </left>
      <right/>
      <top/>
      <bottom style="medium">
        <color auto="1"/>
      </bottom>
      <diagonal/>
    </border>
    <border>
      <left style="medium">
        <color theme="0"/>
      </left>
      <right style="medium">
        <color theme="0"/>
      </right>
      <top style="medium">
        <color auto="1"/>
      </top>
      <bottom/>
      <diagonal/>
    </border>
    <border>
      <left/>
      <right/>
      <top style="thin">
        <color auto="1"/>
      </top>
      <bottom style="double">
        <color auto="1"/>
      </bottom>
      <diagonal/>
    </border>
    <border>
      <left style="thin">
        <color auto="1"/>
      </left>
      <right style="medium">
        <color auto="1"/>
      </right>
      <top style="thin">
        <color auto="1"/>
      </top>
      <bottom/>
      <diagonal/>
    </border>
    <border>
      <left style="thin">
        <color auto="1"/>
      </left>
      <right/>
      <top style="double">
        <color auto="1"/>
      </top>
      <bottom/>
      <diagonal/>
    </border>
    <border>
      <left style="thin">
        <color auto="1"/>
      </left>
      <right style="thin">
        <color auto="1"/>
      </right>
      <top style="double">
        <color auto="1"/>
      </top>
      <bottom/>
      <diagonal/>
    </border>
    <border>
      <left style="thin">
        <color auto="1"/>
      </left>
      <right/>
      <top/>
      <bottom style="medium">
        <color auto="1"/>
      </bottom>
      <diagonal/>
    </border>
    <border>
      <left/>
      <right style="thin">
        <color auto="1"/>
      </right>
      <top style="thin">
        <color auto="1"/>
      </top>
      <bottom style="slantDashDot">
        <color auto="1"/>
      </bottom>
      <diagonal/>
    </border>
    <border>
      <left style="medium">
        <color auto="1"/>
      </left>
      <right style="thin">
        <color indexed="64"/>
      </right>
      <top/>
      <bottom/>
      <diagonal/>
    </border>
  </borders>
  <cellStyleXfs count="32">
    <xf numFmtId="0" fontId="0" fillId="0" borderId="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1" fillId="0" borderId="0"/>
  </cellStyleXfs>
  <cellXfs count="714">
    <xf numFmtId="0" fontId="0" fillId="0" borderId="0" xfId="0"/>
    <xf numFmtId="0" fontId="1" fillId="0" borderId="0" xfId="0" applyFont="1" applyProtection="1">
      <protection locked="0"/>
    </xf>
    <xf numFmtId="0" fontId="1" fillId="0" borderId="10" xfId="0" applyFont="1" applyBorder="1" applyAlignment="1" applyProtection="1">
      <alignment horizontal="center"/>
      <protection locked="0"/>
    </xf>
    <xf numFmtId="49" fontId="1" fillId="0" borderId="10" xfId="0" applyNumberFormat="1" applyFont="1" applyFill="1" applyBorder="1" applyAlignment="1" applyProtection="1">
      <alignment horizontal="center" vertical="center" wrapText="1"/>
      <protection locked="0"/>
    </xf>
    <xf numFmtId="0" fontId="1" fillId="0" borderId="10" xfId="0" applyFont="1" applyBorder="1" applyProtection="1">
      <protection locked="0"/>
    </xf>
    <xf numFmtId="0" fontId="6" fillId="2" borderId="13" xfId="0" applyFont="1" applyFill="1" applyBorder="1" applyAlignment="1" applyProtection="1">
      <alignment horizontal="right"/>
    </xf>
    <xf numFmtId="1" fontId="6" fillId="2" borderId="13" xfId="0" applyNumberFormat="1" applyFont="1" applyFill="1" applyBorder="1" applyProtection="1"/>
    <xf numFmtId="1" fontId="6" fillId="2" borderId="13" xfId="0" applyNumberFormat="1" applyFont="1" applyFill="1" applyBorder="1" applyAlignment="1" applyProtection="1">
      <alignment horizontal="left"/>
    </xf>
    <xf numFmtId="0" fontId="1" fillId="3" borderId="10" xfId="0" applyFont="1" applyFill="1" applyBorder="1" applyAlignment="1" applyProtection="1">
      <alignment horizontal="center" vertical="center" wrapText="1"/>
    </xf>
    <xf numFmtId="0" fontId="1" fillId="4"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center"/>
    </xf>
    <xf numFmtId="164" fontId="1" fillId="0" borderId="10" xfId="0" applyNumberFormat="1" applyFont="1" applyBorder="1" applyAlignment="1" applyProtection="1">
      <alignment horizontal="center"/>
      <protection locked="0"/>
    </xf>
    <xf numFmtId="0" fontId="1" fillId="0" borderId="11" xfId="0" applyFont="1" applyBorder="1" applyProtection="1">
      <protection locked="0"/>
    </xf>
    <xf numFmtId="0" fontId="5" fillId="2" borderId="6" xfId="0" applyFont="1" applyFill="1" applyBorder="1" applyAlignment="1" applyProtection="1">
      <alignment horizontal="left" vertical="center"/>
    </xf>
    <xf numFmtId="0" fontId="1" fillId="0" borderId="0" xfId="0" applyFont="1" applyAlignment="1" applyProtection="1">
      <alignment horizontal="left"/>
      <protection locked="0"/>
    </xf>
    <xf numFmtId="0" fontId="1" fillId="3" borderId="6" xfId="0" applyFont="1" applyFill="1" applyBorder="1" applyAlignment="1" applyProtection="1">
      <alignment horizontal="center" vertical="center" wrapText="1"/>
    </xf>
    <xf numFmtId="0" fontId="1" fillId="0" borderId="13" xfId="0" applyFont="1" applyBorder="1" applyAlignment="1" applyProtection="1">
      <alignment horizontal="left"/>
      <protection locked="0"/>
    </xf>
    <xf numFmtId="0" fontId="1" fillId="3" borderId="14" xfId="0" applyFont="1" applyFill="1" applyBorder="1" applyAlignment="1" applyProtection="1">
      <alignment horizontal="center" vertical="top" wrapText="1"/>
    </xf>
    <xf numFmtId="0" fontId="1" fillId="4" borderId="10" xfId="0" applyFont="1" applyFill="1" applyBorder="1" applyAlignment="1" applyProtection="1">
      <alignment horizontal="center" wrapText="1"/>
      <protection locked="0"/>
    </xf>
    <xf numFmtId="0" fontId="8" fillId="2" borderId="0" xfId="0" applyFont="1" applyFill="1" applyBorder="1" applyAlignment="1" applyProtection="1">
      <alignment horizontal="left" vertical="center"/>
    </xf>
    <xf numFmtId="0" fontId="9" fillId="0" borderId="10" xfId="0" applyFont="1" applyFill="1" applyBorder="1" applyAlignment="1" applyProtection="1">
      <alignment horizontal="center"/>
    </xf>
    <xf numFmtId="0" fontId="5" fillId="2" borderId="0" xfId="0" applyFont="1" applyFill="1" applyBorder="1" applyAlignment="1" applyProtection="1">
      <alignment horizontal="center" vertical="center"/>
    </xf>
    <xf numFmtId="0" fontId="1" fillId="0" borderId="10" xfId="0" applyFont="1" applyBorder="1" applyAlignment="1" applyProtection="1">
      <alignment horizontal="left" vertical="top" wrapText="1"/>
      <protection locked="0"/>
    </xf>
    <xf numFmtId="0" fontId="1" fillId="3" borderId="17"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3" borderId="0" xfId="0" applyFont="1" applyFill="1" applyBorder="1" applyAlignment="1" applyProtection="1">
      <alignment horizontal="left" vertical="center" wrapText="1"/>
    </xf>
    <xf numFmtId="0" fontId="1" fillId="0" borderId="10" xfId="0" applyFont="1" applyFill="1" applyBorder="1" applyAlignment="1" applyProtection="1">
      <alignment horizontal="left" vertical="top" wrapText="1"/>
      <protection locked="0"/>
    </xf>
    <xf numFmtId="0" fontId="1" fillId="0" borderId="16" xfId="0" applyFont="1" applyBorder="1" applyProtection="1">
      <protection locked="0"/>
    </xf>
    <xf numFmtId="0" fontId="1" fillId="0" borderId="16" xfId="0" applyFont="1" applyBorder="1" applyAlignment="1" applyProtection="1">
      <alignment horizontal="left" vertical="top" wrapText="1"/>
      <protection locked="0"/>
    </xf>
    <xf numFmtId="0" fontId="1" fillId="0" borderId="15" xfId="0" applyFont="1" applyBorder="1" applyAlignment="1" applyProtection="1">
      <alignment vertical="top" wrapText="1"/>
      <protection locked="0"/>
    </xf>
    <xf numFmtId="0" fontId="1" fillId="0" borderId="28" xfId="0" applyFont="1" applyBorder="1" applyAlignment="1" applyProtection="1">
      <alignment vertical="top" wrapText="1"/>
      <protection locked="0"/>
    </xf>
    <xf numFmtId="0" fontId="1" fillId="0" borderId="10" xfId="0" applyFont="1" applyBorder="1" applyAlignment="1" applyProtection="1">
      <alignment vertical="top" wrapText="1"/>
      <protection locked="0"/>
    </xf>
    <xf numFmtId="0" fontId="6" fillId="7" borderId="34" xfId="0" applyFont="1" applyFill="1" applyBorder="1" applyAlignment="1">
      <alignment horizontal="center" vertical="center" wrapText="1"/>
    </xf>
    <xf numFmtId="0" fontId="6" fillId="7" borderId="3" xfId="0" applyFont="1" applyFill="1" applyBorder="1" applyAlignment="1">
      <alignment horizontal="center" vertical="center" wrapText="1"/>
    </xf>
    <xf numFmtId="49" fontId="6" fillId="7" borderId="3" xfId="0" applyNumberFormat="1" applyFont="1" applyFill="1" applyBorder="1" applyAlignment="1">
      <alignment horizontal="center" vertical="center" wrapText="1"/>
    </xf>
    <xf numFmtId="9" fontId="0" fillId="5" borderId="8" xfId="0" applyNumberFormat="1" applyFill="1" applyBorder="1" applyAlignment="1">
      <alignment horizontal="center" vertical="center"/>
    </xf>
    <xf numFmtId="0" fontId="0" fillId="8" borderId="56" xfId="0" applyFill="1" applyBorder="1"/>
    <xf numFmtId="0" fontId="0" fillId="8" borderId="57" xfId="0" applyFill="1" applyBorder="1"/>
    <xf numFmtId="0" fontId="0" fillId="8" borderId="58" xfId="0" applyFill="1" applyBorder="1"/>
    <xf numFmtId="0" fontId="0" fillId="8" borderId="51" xfId="0" applyFill="1" applyBorder="1"/>
    <xf numFmtId="0" fontId="0" fillId="8" borderId="0" xfId="0" applyFill="1" applyBorder="1"/>
    <xf numFmtId="0" fontId="0" fillId="8" borderId="55" xfId="0" applyFill="1" applyBorder="1"/>
    <xf numFmtId="0" fontId="0" fillId="8" borderId="59" xfId="0" applyFill="1" applyBorder="1"/>
    <xf numFmtId="0" fontId="0" fillId="8" borderId="60" xfId="0" applyFill="1" applyBorder="1"/>
    <xf numFmtId="0" fontId="0" fillId="8" borderId="61" xfId="0" applyFill="1" applyBorder="1"/>
    <xf numFmtId="0" fontId="0" fillId="9" borderId="56" xfId="0" applyFill="1" applyBorder="1"/>
    <xf numFmtId="0" fontId="0" fillId="9" borderId="57" xfId="0" applyFill="1" applyBorder="1"/>
    <xf numFmtId="0" fontId="0" fillId="9" borderId="58" xfId="0" applyFill="1" applyBorder="1"/>
    <xf numFmtId="0" fontId="0" fillId="9" borderId="51" xfId="0" applyFill="1" applyBorder="1"/>
    <xf numFmtId="0" fontId="0" fillId="9" borderId="0" xfId="0" applyFill="1" applyBorder="1"/>
    <xf numFmtId="0" fontId="0" fillId="9" borderId="55" xfId="0" applyFill="1" applyBorder="1"/>
    <xf numFmtId="0" fontId="0" fillId="9" borderId="59" xfId="0" applyFill="1" applyBorder="1"/>
    <xf numFmtId="0" fontId="0" fillId="9" borderId="60" xfId="0" applyFill="1" applyBorder="1"/>
    <xf numFmtId="0" fontId="0" fillId="9" borderId="61" xfId="0" applyFill="1" applyBorder="1"/>
    <xf numFmtId="0" fontId="0" fillId="10" borderId="56" xfId="0" applyFill="1" applyBorder="1"/>
    <xf numFmtId="0" fontId="0" fillId="10" borderId="57" xfId="0" applyFill="1" applyBorder="1"/>
    <xf numFmtId="0" fontId="0" fillId="10" borderId="58" xfId="0" applyFill="1" applyBorder="1"/>
    <xf numFmtId="0" fontId="0" fillId="10" borderId="51" xfId="0" applyFill="1" applyBorder="1"/>
    <xf numFmtId="0" fontId="0" fillId="10" borderId="0" xfId="0" applyFill="1" applyBorder="1"/>
    <xf numFmtId="0" fontId="0" fillId="10" borderId="55" xfId="0" applyFill="1" applyBorder="1"/>
    <xf numFmtId="0" fontId="0" fillId="10" borderId="59" xfId="0" applyFill="1" applyBorder="1"/>
    <xf numFmtId="0" fontId="0" fillId="10" borderId="60" xfId="0" applyFill="1" applyBorder="1"/>
    <xf numFmtId="0" fontId="0" fillId="10" borderId="61" xfId="0" applyFill="1" applyBorder="1"/>
    <xf numFmtId="0" fontId="0" fillId="11" borderId="56" xfId="0" applyFill="1" applyBorder="1"/>
    <xf numFmtId="0" fontId="0" fillId="11" borderId="57" xfId="0" applyFill="1" applyBorder="1"/>
    <xf numFmtId="0" fontId="0" fillId="11" borderId="58" xfId="0" applyFill="1" applyBorder="1"/>
    <xf numFmtId="0" fontId="0" fillId="11" borderId="51" xfId="0" applyFill="1" applyBorder="1"/>
    <xf numFmtId="0" fontId="0" fillId="11" borderId="0" xfId="0" applyFill="1" applyBorder="1"/>
    <xf numFmtId="0" fontId="0" fillId="11" borderId="55" xfId="0" applyFill="1" applyBorder="1"/>
    <xf numFmtId="0" fontId="11" fillId="11" borderId="0" xfId="0" applyFont="1" applyFill="1" applyBorder="1"/>
    <xf numFmtId="0" fontId="0" fillId="11" borderId="59" xfId="0" applyFill="1" applyBorder="1"/>
    <xf numFmtId="0" fontId="0" fillId="11" borderId="60" xfId="0" applyFill="1" applyBorder="1"/>
    <xf numFmtId="0" fontId="0" fillId="11" borderId="61" xfId="0" applyFill="1" applyBorder="1"/>
    <xf numFmtId="0" fontId="0" fillId="16" borderId="56" xfId="0" applyFill="1" applyBorder="1"/>
    <xf numFmtId="0" fontId="0" fillId="16" borderId="57" xfId="0" applyFill="1" applyBorder="1"/>
    <xf numFmtId="0" fontId="0" fillId="16" borderId="58" xfId="0" applyFill="1" applyBorder="1"/>
    <xf numFmtId="0" fontId="0" fillId="16" borderId="51" xfId="0" applyFill="1" applyBorder="1"/>
    <xf numFmtId="0" fontId="0" fillId="16" borderId="0" xfId="0" applyFill="1" applyBorder="1"/>
    <xf numFmtId="0" fontId="0" fillId="16" borderId="55" xfId="0" applyFill="1" applyBorder="1"/>
    <xf numFmtId="0" fontId="0" fillId="16" borderId="59" xfId="0" applyFill="1" applyBorder="1"/>
    <xf numFmtId="0" fontId="0" fillId="16" borderId="60" xfId="0" applyFill="1" applyBorder="1"/>
    <xf numFmtId="0" fontId="0" fillId="16" borderId="61" xfId="0" applyFill="1" applyBorder="1"/>
    <xf numFmtId="0" fontId="0" fillId="4" borderId="56" xfId="0" applyFill="1" applyBorder="1"/>
    <xf numFmtId="0" fontId="0" fillId="4" borderId="57" xfId="0" applyFill="1" applyBorder="1"/>
    <xf numFmtId="0" fontId="0" fillId="4" borderId="58" xfId="0" applyFill="1" applyBorder="1"/>
    <xf numFmtId="0" fontId="0" fillId="4" borderId="51" xfId="0" applyFill="1" applyBorder="1"/>
    <xf numFmtId="0" fontId="0" fillId="4" borderId="0" xfId="0" applyFill="1" applyBorder="1"/>
    <xf numFmtId="0" fontId="0" fillId="4" borderId="55" xfId="0" applyFill="1" applyBorder="1"/>
    <xf numFmtId="0" fontId="0" fillId="4" borderId="59" xfId="0" applyFill="1" applyBorder="1"/>
    <xf numFmtId="0" fontId="0" fillId="4" borderId="60" xfId="0" applyFill="1" applyBorder="1"/>
    <xf numFmtId="0" fontId="0" fillId="4" borderId="61" xfId="0" applyFill="1" applyBorder="1"/>
    <xf numFmtId="0" fontId="5" fillId="2" borderId="26" xfId="0" applyFont="1" applyFill="1" applyBorder="1" applyAlignment="1" applyProtection="1">
      <alignment horizontal="center" vertical="center"/>
    </xf>
    <xf numFmtId="0" fontId="5" fillId="2" borderId="63" xfId="0" applyFont="1" applyFill="1" applyBorder="1" applyAlignment="1" applyProtection="1">
      <alignment horizontal="center" vertical="center"/>
    </xf>
    <xf numFmtId="0" fontId="1" fillId="4" borderId="24" xfId="0" applyFont="1" applyFill="1" applyBorder="1" applyAlignment="1" applyProtection="1">
      <alignment horizontal="center" vertical="top" wrapText="1"/>
      <protection locked="0"/>
    </xf>
    <xf numFmtId="0" fontId="1" fillId="4" borderId="12" xfId="0" applyFont="1" applyFill="1" applyBorder="1" applyAlignment="1" applyProtection="1">
      <alignment horizontal="center" vertical="top" wrapText="1"/>
      <protection locked="0"/>
    </xf>
    <xf numFmtId="0" fontId="1" fillId="3" borderId="36" xfId="0" applyFont="1" applyFill="1" applyBorder="1" applyAlignment="1" applyProtection="1">
      <alignment horizontal="center" vertical="center" wrapText="1"/>
    </xf>
    <xf numFmtId="0" fontId="1" fillId="3" borderId="35" xfId="0" applyFont="1" applyFill="1" applyBorder="1" applyAlignment="1" applyProtection="1">
      <alignment horizontal="center" vertical="center" wrapText="1"/>
    </xf>
    <xf numFmtId="0" fontId="9" fillId="0" borderId="12" xfId="0" applyFont="1" applyBorder="1" applyAlignment="1" applyProtection="1">
      <alignment horizontal="center"/>
    </xf>
    <xf numFmtId="0" fontId="1" fillId="4" borderId="12" xfId="0" applyFont="1" applyFill="1" applyBorder="1" applyAlignment="1" applyProtection="1">
      <alignment horizontal="center" wrapText="1"/>
      <protection locked="0"/>
    </xf>
    <xf numFmtId="0" fontId="5" fillId="2" borderId="35" xfId="0" applyFont="1" applyFill="1" applyBorder="1" applyAlignment="1" applyProtection="1">
      <alignment horizontal="center" vertical="center"/>
    </xf>
    <xf numFmtId="0" fontId="5" fillId="2" borderId="36" xfId="0" applyFont="1" applyFill="1" applyBorder="1" applyAlignment="1" applyProtection="1">
      <alignment horizontal="left" vertical="center" wrapText="1"/>
    </xf>
    <xf numFmtId="0" fontId="0" fillId="4" borderId="0" xfId="0" applyFill="1"/>
    <xf numFmtId="0" fontId="0" fillId="0" borderId="9" xfId="0" applyBorder="1" applyAlignment="1" applyProtection="1">
      <alignment horizontal="center"/>
      <protection locked="0"/>
    </xf>
    <xf numFmtId="0" fontId="6" fillId="7" borderId="16" xfId="0" applyFont="1" applyFill="1" applyBorder="1" applyAlignment="1">
      <alignment horizontal="center" vertical="center" wrapText="1"/>
    </xf>
    <xf numFmtId="0" fontId="6" fillId="7" borderId="10" xfId="0" applyFont="1" applyFill="1" applyBorder="1" applyAlignment="1">
      <alignment horizontal="center" vertical="center" wrapText="1"/>
    </xf>
    <xf numFmtId="2" fontId="6" fillId="7" borderId="5"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3" xfId="0" applyNumberFormat="1" applyFont="1" applyFill="1" applyBorder="1" applyAlignment="1">
      <alignment horizontal="center" vertical="center" wrapText="1"/>
    </xf>
    <xf numFmtId="2" fontId="6" fillId="7" borderId="3" xfId="0" applyNumberFormat="1"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4" borderId="12" xfId="0" applyFont="1" applyFill="1" applyBorder="1" applyAlignment="1" applyProtection="1">
      <alignment horizontal="center" vertical="top" wrapText="1"/>
      <protection locked="0"/>
    </xf>
    <xf numFmtId="0" fontId="0" fillId="4" borderId="10" xfId="0" applyFont="1" applyFill="1" applyBorder="1" applyAlignment="1" applyProtection="1">
      <alignment horizontal="center" wrapText="1"/>
      <protection locked="0"/>
    </xf>
    <xf numFmtId="0" fontId="0" fillId="4" borderId="10"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center"/>
    </xf>
    <xf numFmtId="0" fontId="28" fillId="7" borderId="34" xfId="0" quotePrefix="1"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33" fillId="2" borderId="0" xfId="0" applyFont="1" applyFill="1" applyBorder="1" applyAlignment="1" applyProtection="1">
      <alignment horizontal="center" vertical="center"/>
    </xf>
    <xf numFmtId="0" fontId="22" fillId="0" borderId="14" xfId="0" applyFont="1" applyFill="1" applyBorder="1" applyAlignment="1" applyProtection="1">
      <alignment horizontal="center" vertical="top" wrapText="1"/>
      <protection locked="0"/>
    </xf>
    <xf numFmtId="0" fontId="22" fillId="4" borderId="10" xfId="0" applyFont="1" applyFill="1" applyBorder="1" applyAlignment="1" applyProtection="1">
      <alignment horizontal="center" vertical="top" wrapText="1"/>
      <protection locked="0"/>
    </xf>
    <xf numFmtId="0" fontId="22" fillId="4" borderId="10" xfId="0" applyFont="1" applyFill="1" applyBorder="1" applyAlignment="1" applyProtection="1">
      <alignment horizontal="center"/>
      <protection locked="0"/>
    </xf>
    <xf numFmtId="0" fontId="22" fillId="0" borderId="0" xfId="0" applyFont="1" applyProtection="1">
      <protection locked="0"/>
    </xf>
    <xf numFmtId="0" fontId="22" fillId="0" borderId="10" xfId="0" applyFont="1" applyFill="1" applyBorder="1" applyAlignment="1" applyProtection="1">
      <alignment horizontal="center" vertical="top" wrapText="1"/>
      <protection locked="0"/>
    </xf>
    <xf numFmtId="0" fontId="22" fillId="0" borderId="10" xfId="0" applyFont="1" applyBorder="1" applyProtection="1">
      <protection locked="0"/>
    </xf>
    <xf numFmtId="0" fontId="0" fillId="0" borderId="0" xfId="0" applyFill="1" applyBorder="1"/>
    <xf numFmtId="0" fontId="30" fillId="7" borderId="3" xfId="0" applyFont="1" applyFill="1" applyBorder="1" applyAlignment="1">
      <alignment horizontal="center" vertical="center" wrapText="1"/>
    </xf>
    <xf numFmtId="49" fontId="28" fillId="7" borderId="3" xfId="0" applyNumberFormat="1" applyFont="1" applyFill="1" applyBorder="1" applyAlignment="1">
      <alignment horizontal="center" vertical="center" wrapText="1"/>
    </xf>
    <xf numFmtId="49" fontId="29" fillId="7" borderId="3" xfId="0" applyNumberFormat="1" applyFont="1" applyFill="1" applyBorder="1" applyAlignment="1">
      <alignment horizontal="center" vertical="center" wrapText="1"/>
    </xf>
    <xf numFmtId="0" fontId="28" fillId="7" borderId="3" xfId="0" applyFont="1" applyFill="1" applyBorder="1" applyAlignment="1">
      <alignment horizontal="center" vertical="center" wrapText="1"/>
    </xf>
    <xf numFmtId="0" fontId="29" fillId="7" borderId="3" xfId="0" applyNumberFormat="1" applyFont="1" applyFill="1" applyBorder="1" applyAlignment="1">
      <alignment horizontal="center" vertical="center" wrapText="1"/>
    </xf>
    <xf numFmtId="0" fontId="0" fillId="18" borderId="56" xfId="0" applyFill="1" applyBorder="1"/>
    <xf numFmtId="0" fontId="0" fillId="18" borderId="57" xfId="0" applyFill="1" applyBorder="1"/>
    <xf numFmtId="0" fontId="0" fillId="18" borderId="58" xfId="0" applyFill="1" applyBorder="1"/>
    <xf numFmtId="0" fontId="0" fillId="18" borderId="51" xfId="0" applyFill="1" applyBorder="1"/>
    <xf numFmtId="0" fontId="0" fillId="18" borderId="0" xfId="0" applyFill="1" applyBorder="1"/>
    <xf numFmtId="0" fontId="0" fillId="18" borderId="55" xfId="0" applyFill="1" applyBorder="1"/>
    <xf numFmtId="0" fontId="0" fillId="18" borderId="59" xfId="0" applyFill="1" applyBorder="1"/>
    <xf numFmtId="0" fontId="0" fillId="18" borderId="60" xfId="0" applyFill="1" applyBorder="1"/>
    <xf numFmtId="0" fontId="0" fillId="18" borderId="61" xfId="0" applyFill="1" applyBorder="1"/>
    <xf numFmtId="0" fontId="30" fillId="7" borderId="4" xfId="0" applyFont="1" applyFill="1" applyBorder="1" applyAlignment="1">
      <alignment horizontal="center" vertical="center" wrapText="1"/>
    </xf>
    <xf numFmtId="0" fontId="0" fillId="20" borderId="56" xfId="0" applyFill="1" applyBorder="1"/>
    <xf numFmtId="0" fontId="0" fillId="20" borderId="57" xfId="0" applyFill="1" applyBorder="1"/>
    <xf numFmtId="0" fontId="0" fillId="20" borderId="58" xfId="0" applyFill="1" applyBorder="1"/>
    <xf numFmtId="0" fontId="0" fillId="20" borderId="51" xfId="0" applyFill="1" applyBorder="1"/>
    <xf numFmtId="0" fontId="0" fillId="20" borderId="0" xfId="0" applyFill="1" applyBorder="1"/>
    <xf numFmtId="0" fontId="0" fillId="20" borderId="55" xfId="0" applyFill="1" applyBorder="1"/>
    <xf numFmtId="0" fontId="0" fillId="20" borderId="59" xfId="0" applyFill="1" applyBorder="1"/>
    <xf numFmtId="0" fontId="0" fillId="20" borderId="60" xfId="0" applyFill="1" applyBorder="1"/>
    <xf numFmtId="0" fontId="0" fillId="20" borderId="61" xfId="0" applyFill="1" applyBorder="1"/>
    <xf numFmtId="0" fontId="9" fillId="0" borderId="0" xfId="0" applyFont="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left" vertical="center"/>
      <protection locked="0"/>
    </xf>
    <xf numFmtId="0" fontId="1" fillId="0" borderId="0" xfId="0" applyFont="1" applyProtection="1"/>
    <xf numFmtId="0" fontId="9" fillId="0" borderId="0" xfId="0" applyFont="1" applyProtection="1"/>
    <xf numFmtId="0" fontId="1" fillId="0" borderId="14" xfId="0" applyFont="1" applyBorder="1" applyAlignment="1" applyProtection="1">
      <alignment vertical="top" wrapText="1"/>
      <protection locked="0"/>
    </xf>
    <xf numFmtId="49" fontId="1" fillId="0" borderId="10" xfId="0" applyNumberFormat="1"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1" fillId="3" borderId="16" xfId="0" applyFont="1" applyFill="1" applyBorder="1" applyAlignment="1" applyProtection="1">
      <alignment horizontal="left" vertical="center" wrapText="1"/>
    </xf>
    <xf numFmtId="0" fontId="6" fillId="7" borderId="24" xfId="0" applyFont="1" applyFill="1" applyBorder="1" applyAlignment="1">
      <alignment horizontal="center" vertical="center" wrapText="1"/>
    </xf>
    <xf numFmtId="0" fontId="0" fillId="0" borderId="37" xfId="0" applyBorder="1" applyAlignment="1" applyProtection="1">
      <alignment vertical="center"/>
    </xf>
    <xf numFmtId="0" fontId="0" fillId="24" borderId="56" xfId="0" applyFill="1" applyBorder="1"/>
    <xf numFmtId="0" fontId="0" fillId="24" borderId="57" xfId="0" applyFill="1" applyBorder="1"/>
    <xf numFmtId="0" fontId="0" fillId="24" borderId="58" xfId="0" applyFill="1" applyBorder="1"/>
    <xf numFmtId="0" fontId="0" fillId="24" borderId="51" xfId="0" applyFill="1" applyBorder="1"/>
    <xf numFmtId="0" fontId="0" fillId="24" borderId="0" xfId="0" applyFill="1" applyBorder="1"/>
    <xf numFmtId="0" fontId="0" fillId="24" borderId="55" xfId="0" applyFill="1" applyBorder="1"/>
    <xf numFmtId="0" fontId="0" fillId="24" borderId="59" xfId="0" applyFill="1" applyBorder="1"/>
    <xf numFmtId="0" fontId="0" fillId="24" borderId="60" xfId="0" applyFill="1" applyBorder="1"/>
    <xf numFmtId="0" fontId="0" fillId="24" borderId="61" xfId="0" applyFill="1" applyBorder="1"/>
    <xf numFmtId="0" fontId="0" fillId="25" borderId="56" xfId="0" applyFill="1" applyBorder="1"/>
    <xf numFmtId="0" fontId="0" fillId="25" borderId="57" xfId="0" applyFill="1" applyBorder="1"/>
    <xf numFmtId="0" fontId="0" fillId="25" borderId="58" xfId="0" applyFill="1" applyBorder="1"/>
    <xf numFmtId="0" fontId="0" fillId="25" borderId="51" xfId="0" applyFill="1" applyBorder="1"/>
    <xf numFmtId="0" fontId="0" fillId="25" borderId="0" xfId="0" applyFill="1" applyBorder="1"/>
    <xf numFmtId="0" fontId="0" fillId="25" borderId="55" xfId="0" applyFill="1" applyBorder="1"/>
    <xf numFmtId="0" fontId="0" fillId="25" borderId="59" xfId="0" applyFill="1" applyBorder="1"/>
    <xf numFmtId="0" fontId="0" fillId="25" borderId="60" xfId="0" applyFill="1" applyBorder="1"/>
    <xf numFmtId="0" fontId="0" fillId="25" borderId="61" xfId="0" applyFill="1" applyBorder="1"/>
    <xf numFmtId="0" fontId="21" fillId="0" borderId="19" xfId="0" applyFont="1" applyBorder="1" applyProtection="1">
      <protection locked="0"/>
    </xf>
    <xf numFmtId="0" fontId="1" fillId="0" borderId="0" xfId="0" applyFont="1" applyBorder="1" applyProtection="1">
      <protection locked="0"/>
    </xf>
    <xf numFmtId="0" fontId="1" fillId="0" borderId="8" xfId="0" applyFont="1" applyBorder="1" applyAlignment="1" applyProtection="1">
      <alignment horizontal="left" vertical="top" wrapText="1"/>
      <protection locked="0"/>
    </xf>
    <xf numFmtId="0" fontId="1" fillId="0" borderId="79" xfId="0" applyFont="1" applyBorder="1" applyAlignment="1" applyProtection="1">
      <alignment vertical="top" wrapText="1"/>
      <protection locked="0"/>
    </xf>
    <xf numFmtId="0" fontId="1" fillId="4" borderId="18" xfId="0" applyFont="1" applyFill="1" applyBorder="1" applyAlignment="1" applyProtection="1">
      <alignment horizontal="center" vertical="top" wrapText="1"/>
      <protection locked="0"/>
    </xf>
    <xf numFmtId="0" fontId="0" fillId="4" borderId="12" xfId="0" applyFill="1" applyBorder="1" applyAlignment="1" applyProtection="1">
      <alignment horizontal="center" vertical="top" wrapText="1"/>
      <protection locked="0"/>
    </xf>
    <xf numFmtId="0" fontId="1" fillId="0" borderId="22" xfId="0" applyFont="1" applyBorder="1" applyAlignment="1" applyProtection="1">
      <alignment vertical="top" wrapText="1"/>
      <protection locked="0"/>
    </xf>
    <xf numFmtId="0" fontId="1" fillId="4" borderId="8" xfId="0" applyFont="1" applyFill="1" applyBorder="1" applyAlignment="1" applyProtection="1">
      <alignment horizontal="center" vertical="top" wrapText="1"/>
      <protection locked="0"/>
    </xf>
    <xf numFmtId="0" fontId="22" fillId="0" borderId="8" xfId="0" applyFont="1" applyBorder="1" applyProtection="1">
      <protection locked="0"/>
    </xf>
    <xf numFmtId="0" fontId="22" fillId="0" borderId="14" xfId="0" applyFont="1" applyBorder="1" applyProtection="1">
      <protection locked="0"/>
    </xf>
    <xf numFmtId="0" fontId="22" fillId="0" borderId="7" xfId="0" applyFont="1" applyBorder="1" applyProtection="1">
      <protection locked="0"/>
    </xf>
    <xf numFmtId="0" fontId="5" fillId="2" borderId="10" xfId="0" applyFont="1" applyFill="1" applyBorder="1" applyAlignment="1" applyProtection="1">
      <alignment horizontal="center" vertical="center"/>
    </xf>
    <xf numFmtId="0" fontId="33" fillId="2" borderId="10" xfId="0" applyFont="1" applyFill="1" applyBorder="1" applyAlignment="1" applyProtection="1">
      <alignment horizontal="center" vertical="center"/>
    </xf>
    <xf numFmtId="0" fontId="22" fillId="3" borderId="10"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22" fillId="0" borderId="12" xfId="0" applyFont="1" applyBorder="1" applyProtection="1">
      <protection locked="0"/>
    </xf>
    <xf numFmtId="0" fontId="0" fillId="0" borderId="40" xfId="0" applyBorder="1" applyAlignment="1" applyProtection="1">
      <alignment horizontal="center"/>
      <protection locked="0"/>
    </xf>
    <xf numFmtId="0" fontId="1" fillId="0" borderId="8" xfId="0" applyFont="1" applyFill="1" applyBorder="1" applyAlignment="1" applyProtection="1">
      <alignment horizontal="left" vertical="top" wrapText="1"/>
      <protection locked="0"/>
    </xf>
    <xf numFmtId="0" fontId="22" fillId="0" borderId="8" xfId="0" applyFont="1" applyFill="1" applyBorder="1" applyAlignment="1" applyProtection="1">
      <alignment horizontal="center" vertical="top" wrapText="1"/>
      <protection locked="0"/>
    </xf>
    <xf numFmtId="0" fontId="22" fillId="4" borderId="8" xfId="0" applyFont="1" applyFill="1" applyBorder="1" applyAlignment="1" applyProtection="1">
      <alignment horizontal="center"/>
      <protection locked="0"/>
    </xf>
    <xf numFmtId="0" fontId="5" fillId="2" borderId="14" xfId="0" applyFont="1" applyFill="1" applyBorder="1" applyAlignment="1" applyProtection="1">
      <alignment horizontal="center" vertical="center"/>
    </xf>
    <xf numFmtId="0" fontId="0" fillId="0" borderId="14" xfId="0" applyBorder="1" applyAlignment="1" applyProtection="1">
      <alignment horizontal="center"/>
      <protection locked="0"/>
    </xf>
    <xf numFmtId="0" fontId="0" fillId="0" borderId="7" xfId="0" applyBorder="1" applyAlignment="1" applyProtection="1">
      <alignment horizontal="center"/>
      <protection locked="0"/>
    </xf>
    <xf numFmtId="0" fontId="9" fillId="0" borderId="10" xfId="0" applyFont="1" applyBorder="1" applyAlignment="1" applyProtection="1">
      <alignment horizontal="center"/>
    </xf>
    <xf numFmtId="0" fontId="1" fillId="3" borderId="10" xfId="0" applyFont="1" applyFill="1" applyBorder="1" applyAlignment="1" applyProtection="1">
      <alignment horizontal="center" wrapText="1"/>
    </xf>
    <xf numFmtId="0" fontId="1" fillId="3" borderId="10" xfId="0" applyFont="1" applyFill="1" applyBorder="1" applyAlignment="1" applyProtection="1">
      <alignment horizontal="center" vertical="top" wrapText="1"/>
    </xf>
    <xf numFmtId="49" fontId="1" fillId="0" borderId="10" xfId="0" applyNumberFormat="1" applyFont="1" applyFill="1" applyBorder="1" applyAlignment="1" applyProtection="1">
      <alignment horizontal="center" wrapText="1"/>
      <protection locked="0"/>
    </xf>
    <xf numFmtId="0" fontId="5" fillId="2" borderId="12" xfId="0" applyFont="1" applyFill="1" applyBorder="1" applyAlignment="1" applyProtection="1">
      <alignment horizontal="center" vertical="center"/>
    </xf>
    <xf numFmtId="0" fontId="1" fillId="3" borderId="12" xfId="0" applyFont="1" applyFill="1" applyBorder="1" applyAlignment="1" applyProtection="1">
      <alignment horizontal="center" vertical="center" wrapText="1"/>
    </xf>
    <xf numFmtId="0" fontId="1" fillId="0" borderId="8" xfId="0" applyFont="1" applyBorder="1" applyAlignment="1" applyProtection="1">
      <alignment vertical="top" wrapText="1"/>
      <protection locked="0"/>
    </xf>
    <xf numFmtId="0" fontId="1" fillId="4" borderId="8" xfId="0" applyFont="1" applyFill="1" applyBorder="1" applyAlignment="1" applyProtection="1">
      <alignment horizontal="center" wrapText="1"/>
      <protection locked="0"/>
    </xf>
    <xf numFmtId="49" fontId="1" fillId="0" borderId="8" xfId="0" applyNumberFormat="1" applyFont="1" applyFill="1" applyBorder="1" applyAlignment="1" applyProtection="1">
      <alignment horizontal="center" wrapText="1"/>
      <protection locked="0"/>
    </xf>
    <xf numFmtId="0" fontId="0" fillId="0" borderId="8" xfId="0" applyBorder="1" applyAlignment="1" applyProtection="1">
      <alignment horizontal="center"/>
      <protection locked="0"/>
    </xf>
    <xf numFmtId="0" fontId="1" fillId="4" borderId="18" xfId="0" applyFont="1" applyFill="1" applyBorder="1" applyAlignment="1" applyProtection="1">
      <alignment horizontal="center" wrapText="1"/>
      <protection locked="0"/>
    </xf>
    <xf numFmtId="0" fontId="1" fillId="3" borderId="14" xfId="0" applyFont="1" applyFill="1" applyBorder="1" applyAlignment="1" applyProtection="1">
      <alignment horizontal="center" vertical="center" wrapText="1"/>
    </xf>
    <xf numFmtId="0" fontId="1" fillId="0" borderId="7" xfId="0" applyFont="1" applyBorder="1" applyAlignment="1" applyProtection="1">
      <alignment vertical="top" wrapText="1"/>
      <protection locked="0"/>
    </xf>
    <xf numFmtId="0" fontId="1" fillId="3" borderId="10" xfId="0" applyFont="1" applyFill="1" applyBorder="1" applyAlignment="1" applyProtection="1">
      <alignment wrapText="1"/>
    </xf>
    <xf numFmtId="0" fontId="1" fillId="0" borderId="8" xfId="0" applyFont="1" applyBorder="1" applyAlignment="1" applyProtection="1">
      <alignment horizontal="center"/>
      <protection locked="0"/>
    </xf>
    <xf numFmtId="0" fontId="0" fillId="3" borderId="10" xfId="0" applyFont="1" applyFill="1" applyBorder="1" applyAlignment="1" applyProtection="1">
      <alignment horizontal="center" vertical="top" wrapText="1"/>
    </xf>
    <xf numFmtId="0" fontId="9" fillId="0" borderId="9" xfId="0" applyFont="1" applyBorder="1" applyAlignment="1" applyProtection="1">
      <alignment horizontal="center"/>
    </xf>
    <xf numFmtId="49" fontId="1" fillId="0" borderId="8" xfId="0" applyNumberFormat="1" applyFont="1" applyBorder="1" applyAlignment="1" applyProtection="1">
      <alignment horizontal="center"/>
      <protection locked="0"/>
    </xf>
    <xf numFmtId="0" fontId="0" fillId="0" borderId="18" xfId="0" applyBorder="1" applyAlignment="1" applyProtection="1">
      <alignment horizontal="center"/>
      <protection locked="0"/>
    </xf>
    <xf numFmtId="0" fontId="8" fillId="2" borderId="26" xfId="0" applyFont="1" applyFill="1" applyBorder="1" applyAlignment="1" applyProtection="1">
      <alignment horizontal="center" vertical="center"/>
    </xf>
    <xf numFmtId="0" fontId="1" fillId="3" borderId="26" xfId="0" applyFont="1" applyFill="1" applyBorder="1" applyAlignment="1" applyProtection="1">
      <alignment horizontal="left" vertical="center" wrapText="1"/>
    </xf>
    <xf numFmtId="164" fontId="1" fillId="0" borderId="8" xfId="0" applyNumberFormat="1" applyFont="1" applyBorder="1" applyAlignment="1" applyProtection="1">
      <alignment horizontal="center"/>
      <protection locked="0"/>
    </xf>
    <xf numFmtId="49" fontId="1" fillId="0" borderId="8" xfId="0" applyNumberFormat="1" applyFont="1" applyFill="1" applyBorder="1" applyAlignment="1" applyProtection="1">
      <alignment horizontal="center" vertical="center" wrapText="1"/>
      <protection locked="0"/>
    </xf>
    <xf numFmtId="0" fontId="6" fillId="2" borderId="39" xfId="0" applyFont="1" applyFill="1" applyBorder="1" applyAlignment="1" applyProtection="1">
      <alignment horizontal="right"/>
    </xf>
    <xf numFmtId="1" fontId="6" fillId="2" borderId="39" xfId="0" applyNumberFormat="1" applyFont="1" applyFill="1" applyBorder="1" applyProtection="1"/>
    <xf numFmtId="1" fontId="6" fillId="2" borderId="39" xfId="0" applyNumberFormat="1" applyFont="1" applyFill="1" applyBorder="1" applyAlignment="1" applyProtection="1">
      <alignment horizontal="left"/>
    </xf>
    <xf numFmtId="0" fontId="1" fillId="0" borderId="38" xfId="0" applyFont="1" applyBorder="1" applyProtection="1">
      <protection locked="0"/>
    </xf>
    <xf numFmtId="0" fontId="1" fillId="0" borderId="8" xfId="0" applyFont="1" applyBorder="1" applyProtection="1">
      <protection locked="0"/>
    </xf>
    <xf numFmtId="0" fontId="1" fillId="0" borderId="39" xfId="0" applyFont="1" applyBorder="1" applyAlignment="1" applyProtection="1">
      <alignment horizontal="left"/>
      <protection locked="0"/>
    </xf>
    <xf numFmtId="0" fontId="0" fillId="0" borderId="0" xfId="0" applyFill="1"/>
    <xf numFmtId="0" fontId="1" fillId="3" borderId="79" xfId="0" applyFont="1" applyFill="1" applyBorder="1" applyAlignment="1" applyProtection="1">
      <alignment horizontal="center" vertical="center" wrapText="1"/>
      <protection locked="0"/>
    </xf>
    <xf numFmtId="164" fontId="1" fillId="0" borderId="16" xfId="0" applyNumberFormat="1" applyFont="1" applyBorder="1" applyAlignment="1" applyProtection="1">
      <alignment horizontal="center"/>
      <protection locked="0"/>
    </xf>
    <xf numFmtId="49" fontId="1" fillId="0" borderId="16" xfId="0" applyNumberFormat="1" applyFont="1" applyFill="1" applyBorder="1" applyAlignment="1" applyProtection="1">
      <alignment horizontal="center" vertical="center" wrapText="1"/>
      <protection locked="0"/>
    </xf>
    <xf numFmtId="0" fontId="6" fillId="2" borderId="6" xfId="0" applyFont="1" applyFill="1" applyBorder="1" applyAlignment="1" applyProtection="1">
      <alignment horizontal="right"/>
    </xf>
    <xf numFmtId="1" fontId="6" fillId="2" borderId="6" xfId="0" applyNumberFormat="1" applyFont="1" applyFill="1" applyBorder="1" applyProtection="1"/>
    <xf numFmtId="1" fontId="6" fillId="2" borderId="6" xfId="0" applyNumberFormat="1" applyFont="1" applyFill="1" applyBorder="1" applyAlignment="1" applyProtection="1">
      <alignment horizontal="left"/>
    </xf>
    <xf numFmtId="0" fontId="1" fillId="0" borderId="17" xfId="0" applyFont="1" applyBorder="1" applyProtection="1">
      <protection locked="0"/>
    </xf>
    <xf numFmtId="0" fontId="1" fillId="4" borderId="16" xfId="0" applyFont="1" applyFill="1" applyBorder="1" applyAlignment="1" applyProtection="1">
      <alignment horizontal="center" wrapText="1"/>
      <protection locked="0"/>
    </xf>
    <xf numFmtId="0" fontId="1" fillId="0" borderId="6" xfId="0" applyFont="1" applyBorder="1" applyAlignment="1" applyProtection="1">
      <alignment horizontal="left"/>
      <protection locked="0"/>
    </xf>
    <xf numFmtId="0" fontId="1" fillId="0" borderId="16" xfId="0" applyFont="1" applyFill="1" applyBorder="1" applyAlignment="1" applyProtection="1">
      <alignment horizontal="left" vertical="top" wrapText="1"/>
      <protection locked="0"/>
    </xf>
    <xf numFmtId="0" fontId="22" fillId="0" borderId="15" xfId="0" applyFont="1" applyBorder="1" applyProtection="1">
      <protection locked="0"/>
    </xf>
    <xf numFmtId="0" fontId="1" fillId="3" borderId="10" xfId="0" applyFont="1" applyFill="1" applyBorder="1" applyAlignment="1" applyProtection="1">
      <alignment horizontal="center" vertical="center" wrapText="1"/>
    </xf>
    <xf numFmtId="0" fontId="21" fillId="0" borderId="0" xfId="0" applyFont="1" applyBorder="1" applyProtection="1">
      <protection locked="0"/>
    </xf>
    <xf numFmtId="0" fontId="1" fillId="0" borderId="11"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 fillId="3" borderId="10" xfId="0" applyFont="1" applyFill="1" applyBorder="1" applyAlignment="1" applyProtection="1">
      <alignment horizontal="center" vertical="center" wrapText="1"/>
      <protection locked="0"/>
    </xf>
    <xf numFmtId="0" fontId="1" fillId="0" borderId="6" xfId="0" applyFont="1" applyBorder="1" applyAlignment="1" applyProtection="1">
      <alignment vertical="top" wrapText="1"/>
      <protection locked="0"/>
    </xf>
    <xf numFmtId="0" fontId="1" fillId="0" borderId="47" xfId="0" applyFont="1" applyBorder="1" applyAlignment="1" applyProtection="1">
      <alignment vertical="top" wrapText="1"/>
      <protection locked="0"/>
    </xf>
    <xf numFmtId="0" fontId="23" fillId="0" borderId="0" xfId="0" applyFont="1" applyBorder="1" applyProtection="1">
      <protection locked="0"/>
    </xf>
    <xf numFmtId="0" fontId="1" fillId="3" borderId="17"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4" borderId="11"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1" fillId="4" borderId="17" xfId="0" applyFont="1" applyFill="1" applyBorder="1" applyAlignment="1" applyProtection="1">
      <alignment horizontal="center" wrapText="1"/>
      <protection locked="0"/>
    </xf>
    <xf numFmtId="0" fontId="1" fillId="4" borderId="38" xfId="0" applyFont="1" applyFill="1" applyBorder="1" applyAlignment="1" applyProtection="1">
      <alignment horizontal="center" wrapText="1"/>
      <protection locked="0"/>
    </xf>
    <xf numFmtId="0" fontId="1" fillId="3" borderId="6" xfId="0" applyFont="1" applyFill="1" applyBorder="1" applyAlignment="1" applyProtection="1">
      <alignment vertical="center" wrapText="1"/>
    </xf>
    <xf numFmtId="0" fontId="9" fillId="27" borderId="0" xfId="0" applyFont="1" applyFill="1" applyBorder="1" applyAlignment="1" applyProtection="1">
      <alignment horizontal="center" vertical="center" wrapText="1"/>
    </xf>
    <xf numFmtId="0" fontId="1" fillId="27" borderId="13" xfId="0" applyFont="1" applyFill="1" applyBorder="1" applyProtection="1"/>
    <xf numFmtId="0" fontId="1" fillId="27" borderId="13" xfId="0" applyFont="1" applyFill="1" applyBorder="1" applyAlignment="1" applyProtection="1">
      <alignment horizontal="left"/>
      <protection locked="0"/>
    </xf>
    <xf numFmtId="0" fontId="1" fillId="27" borderId="33" xfId="0" applyFont="1" applyFill="1" applyBorder="1" applyAlignment="1" applyProtection="1">
      <alignment horizontal="center" vertical="center"/>
    </xf>
    <xf numFmtId="0" fontId="1" fillId="27" borderId="6" xfId="0" applyFont="1" applyFill="1" applyBorder="1" applyProtection="1"/>
    <xf numFmtId="0" fontId="1" fillId="27" borderId="35" xfId="0" applyFont="1" applyFill="1" applyBorder="1" applyAlignment="1" applyProtection="1">
      <alignment horizontal="center" vertical="center"/>
    </xf>
    <xf numFmtId="0" fontId="1" fillId="27" borderId="39" xfId="0" applyFont="1" applyFill="1" applyBorder="1" applyProtection="1"/>
    <xf numFmtId="0" fontId="1" fillId="27" borderId="39" xfId="0" applyFont="1" applyFill="1" applyBorder="1" applyAlignment="1" applyProtection="1">
      <alignment horizontal="left"/>
      <protection locked="0"/>
    </xf>
    <xf numFmtId="0" fontId="1" fillId="27" borderId="80" xfId="0" applyFont="1" applyFill="1" applyBorder="1" applyAlignment="1" applyProtection="1">
      <alignment horizontal="center" vertical="center"/>
    </xf>
    <xf numFmtId="0" fontId="1" fillId="3" borderId="14"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9" fillId="0" borderId="10" xfId="0" applyFont="1" applyBorder="1" applyAlignment="1" applyProtection="1">
      <alignment horizontal="center"/>
    </xf>
    <xf numFmtId="0" fontId="22" fillId="3" borderId="10" xfId="0" applyFont="1" applyFill="1" applyBorder="1" applyAlignment="1" applyProtection="1">
      <alignment horizontal="center" vertical="center" wrapText="1"/>
    </xf>
    <xf numFmtId="0" fontId="9" fillId="0" borderId="14" xfId="0" applyFont="1" applyBorder="1" applyAlignment="1" applyProtection="1">
      <alignment horizontal="center"/>
    </xf>
    <xf numFmtId="0" fontId="1" fillId="27" borderId="17" xfId="0" applyFont="1" applyFill="1" applyBorder="1" applyAlignment="1" applyProtection="1">
      <alignment horizontal="center" wrapText="1"/>
    </xf>
    <xf numFmtId="0" fontId="1" fillId="0" borderId="13"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39" xfId="0" applyFont="1" applyFill="1" applyBorder="1" applyAlignment="1" applyProtection="1">
      <alignment horizontal="center" vertical="center"/>
    </xf>
    <xf numFmtId="49" fontId="21" fillId="0" borderId="0" xfId="0" applyNumberFormat="1" applyFont="1" applyBorder="1" applyProtection="1">
      <protection locked="0"/>
    </xf>
    <xf numFmtId="0" fontId="29" fillId="7" borderId="34"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1" fillId="0" borderId="0" xfId="0" applyFont="1"/>
    <xf numFmtId="49" fontId="24" fillId="0" borderId="0" xfId="0" applyNumberFormat="1" applyFont="1" applyFill="1" applyBorder="1" applyAlignment="1" applyProtection="1">
      <alignment horizontal="left" vertical="center"/>
      <protection locked="0"/>
    </xf>
    <xf numFmtId="0" fontId="7" fillId="7" borderId="3" xfId="0" applyNumberFormat="1" applyFont="1" applyFill="1" applyBorder="1" applyAlignment="1">
      <alignment horizontal="center" vertical="center" wrapText="1"/>
    </xf>
    <xf numFmtId="0" fontId="1" fillId="0" borderId="10" xfId="0" applyFont="1" applyFill="1" applyBorder="1" applyAlignment="1" applyProtection="1">
      <alignment horizontal="center" vertical="top" wrapText="1"/>
      <protection locked="0"/>
    </xf>
    <xf numFmtId="0" fontId="1" fillId="0" borderId="8" xfId="0" applyFont="1" applyFill="1" applyBorder="1" applyAlignment="1" applyProtection="1">
      <alignment horizontal="center" vertical="top" wrapText="1"/>
      <protection locked="0"/>
    </xf>
    <xf numFmtId="0" fontId="45" fillId="0" borderId="0" xfId="0" applyFont="1" applyAlignment="1">
      <alignment vertical="center"/>
    </xf>
    <xf numFmtId="0" fontId="46" fillId="0" borderId="0" xfId="0" applyFont="1"/>
    <xf numFmtId="0" fontId="46" fillId="0" borderId="0" xfId="0" applyFont="1" applyAlignment="1">
      <alignment vertical="center"/>
    </xf>
    <xf numFmtId="0" fontId="1" fillId="0" borderId="10"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9" fillId="0" borderId="9" xfId="0" applyFont="1" applyFill="1" applyBorder="1" applyAlignment="1" applyProtection="1">
      <alignment horizontal="center"/>
    </xf>
    <xf numFmtId="0" fontId="1" fillId="0" borderId="9" xfId="0" applyFont="1" applyFill="1" applyBorder="1" applyAlignment="1" applyProtection="1">
      <alignment horizontal="center" wrapText="1"/>
      <protection locked="0"/>
    </xf>
    <xf numFmtId="0" fontId="1" fillId="0" borderId="40" xfId="0" applyFont="1" applyFill="1" applyBorder="1" applyAlignment="1" applyProtection="1">
      <alignment horizontal="center" wrapText="1"/>
      <protection locked="0"/>
    </xf>
    <xf numFmtId="0" fontId="1" fillId="0" borderId="0" xfId="0" applyFont="1" applyAlignment="1">
      <alignment vertical="center"/>
    </xf>
    <xf numFmtId="0" fontId="6" fillId="7" borderId="4" xfId="0" applyNumberFormat="1" applyFont="1" applyFill="1" applyBorder="1" applyAlignment="1">
      <alignment horizontal="center" vertical="center" wrapText="1"/>
    </xf>
    <xf numFmtId="0" fontId="29" fillId="7" borderId="4" xfId="0" applyNumberFormat="1" applyFont="1" applyFill="1" applyBorder="1" applyAlignment="1">
      <alignment horizontal="center" vertical="center" wrapText="1"/>
    </xf>
    <xf numFmtId="0" fontId="7" fillId="7" borderId="4" xfId="0" applyNumberFormat="1"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5" fillId="2" borderId="48" xfId="0" applyFont="1" applyFill="1" applyBorder="1" applyAlignment="1" applyProtection="1">
      <alignment horizontal="center" vertical="center"/>
    </xf>
    <xf numFmtId="0" fontId="1" fillId="0" borderId="48" xfId="0" applyFont="1" applyBorder="1" applyProtection="1">
      <protection locked="0"/>
    </xf>
    <xf numFmtId="0" fontId="6" fillId="7" borderId="28" xfId="0" applyFont="1" applyFill="1" applyBorder="1" applyAlignment="1">
      <alignment horizontal="center" vertical="center" wrapText="1"/>
    </xf>
    <xf numFmtId="0" fontId="29" fillId="7" borderId="34" xfId="0" quotePrefix="1" applyFont="1" applyFill="1" applyBorder="1" applyAlignment="1">
      <alignment horizontal="center" vertical="center" wrapText="1"/>
    </xf>
    <xf numFmtId="0" fontId="0" fillId="3" borderId="29" xfId="0" applyFont="1" applyFill="1" applyBorder="1" applyAlignment="1" applyProtection="1">
      <alignment horizontal="left" vertical="center" wrapText="1"/>
    </xf>
    <xf numFmtId="0" fontId="0" fillId="0" borderId="0" xfId="0" applyFont="1" applyProtection="1">
      <protection locked="0"/>
    </xf>
    <xf numFmtId="0" fontId="22" fillId="0" borderId="0" xfId="0" applyFont="1" applyBorder="1" applyProtection="1">
      <protection locked="0"/>
    </xf>
    <xf numFmtId="0" fontId="22" fillId="0" borderId="90" xfId="0" applyFont="1" applyBorder="1" applyProtection="1">
      <protection locked="0"/>
    </xf>
    <xf numFmtId="0" fontId="22" fillId="0" borderId="89" xfId="0" applyFont="1" applyBorder="1" applyProtection="1">
      <protection locked="0"/>
    </xf>
    <xf numFmtId="0" fontId="24" fillId="0" borderId="0" xfId="0" applyFont="1" applyBorder="1" applyProtection="1">
      <protection locked="0"/>
    </xf>
    <xf numFmtId="0" fontId="1" fillId="0" borderId="0" xfId="0" applyFont="1" applyBorder="1" applyAlignment="1" applyProtection="1">
      <alignment horizontal="left"/>
      <protection locked="0"/>
    </xf>
    <xf numFmtId="49" fontId="21" fillId="0" borderId="0" xfId="0" applyNumberFormat="1"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0" fillId="0" borderId="0" xfId="0" applyFont="1" applyBorder="1" applyProtection="1">
      <protection locked="0"/>
    </xf>
    <xf numFmtId="0" fontId="11" fillId="0" borderId="0" xfId="0" applyFont="1" applyBorder="1" applyProtection="1">
      <protection locked="0"/>
    </xf>
    <xf numFmtId="0" fontId="21" fillId="0" borderId="0" xfId="0" quotePrefix="1" applyFont="1" applyBorder="1" applyProtection="1">
      <protection locked="0"/>
    </xf>
    <xf numFmtId="0" fontId="45" fillId="0" borderId="0" xfId="0" applyFont="1" applyBorder="1" applyAlignment="1">
      <alignment vertical="center"/>
    </xf>
    <xf numFmtId="0" fontId="21" fillId="0" borderId="0" xfId="0" applyFont="1" applyBorder="1" applyAlignment="1" applyProtection="1">
      <protection locked="0"/>
    </xf>
    <xf numFmtId="0" fontId="1" fillId="0" borderId="0" xfId="0" applyFont="1" applyBorder="1" applyAlignment="1">
      <alignment vertical="center"/>
    </xf>
    <xf numFmtId="0" fontId="45" fillId="0" borderId="0" xfId="0" applyFont="1" applyBorder="1"/>
    <xf numFmtId="0" fontId="1" fillId="0" borderId="0" xfId="0" applyFont="1" applyBorder="1"/>
    <xf numFmtId="0" fontId="0" fillId="0" borderId="89" xfId="0" applyBorder="1" applyProtection="1">
      <protection locked="0"/>
    </xf>
    <xf numFmtId="0" fontId="21" fillId="0" borderId="91" xfId="0" applyFont="1" applyBorder="1" applyProtection="1">
      <protection locked="0"/>
    </xf>
    <xf numFmtId="0" fontId="21" fillId="0" borderId="92" xfId="0" applyFont="1" applyBorder="1" applyProtection="1">
      <protection locked="0"/>
    </xf>
    <xf numFmtId="0" fontId="23" fillId="0" borderId="91" xfId="0" applyFont="1" applyBorder="1" applyProtection="1">
      <protection locked="0"/>
    </xf>
    <xf numFmtId="49" fontId="21" fillId="0" borderId="91" xfId="0" applyNumberFormat="1" applyFont="1" applyFill="1" applyBorder="1" applyAlignment="1" applyProtection="1">
      <alignment horizontal="left" vertical="center"/>
      <protection locked="0"/>
    </xf>
    <xf numFmtId="49" fontId="24" fillId="0" borderId="91" xfId="0" applyNumberFormat="1" applyFont="1" applyFill="1" applyBorder="1" applyAlignment="1" applyProtection="1">
      <alignment horizontal="left" vertical="center"/>
      <protection locked="0"/>
    </xf>
    <xf numFmtId="0" fontId="23" fillId="0" borderId="92" xfId="0" applyFont="1" applyBorder="1" applyProtection="1">
      <protection locked="0"/>
    </xf>
    <xf numFmtId="49" fontId="21" fillId="0" borderId="92" xfId="0" applyNumberFormat="1" applyFont="1" applyBorder="1" applyProtection="1">
      <protection locked="0"/>
    </xf>
    <xf numFmtId="0" fontId="21" fillId="0" borderId="91" xfId="0" applyFont="1" applyFill="1" applyBorder="1" applyAlignment="1" applyProtection="1">
      <alignment horizontal="left" vertical="center"/>
      <protection locked="0"/>
    </xf>
    <xf numFmtId="49" fontId="21" fillId="0" borderId="91" xfId="0" applyNumberFormat="1" applyFont="1" applyBorder="1" applyProtection="1">
      <protection locked="0"/>
    </xf>
    <xf numFmtId="0" fontId="24" fillId="0" borderId="91" xfId="0" applyFont="1" applyBorder="1" applyProtection="1">
      <protection locked="0"/>
    </xf>
    <xf numFmtId="0" fontId="24" fillId="0" borderId="92" xfId="0" applyFont="1" applyBorder="1" applyProtection="1">
      <protection locked="0"/>
    </xf>
    <xf numFmtId="0" fontId="1" fillId="0" borderId="91" xfId="0" applyFont="1" applyBorder="1" applyProtection="1">
      <protection locked="0"/>
    </xf>
    <xf numFmtId="0" fontId="0" fillId="0" borderId="14"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165" fontId="1" fillId="0" borderId="11" xfId="0" applyNumberFormat="1" applyFont="1" applyBorder="1" applyProtection="1">
      <protection locked="0"/>
    </xf>
    <xf numFmtId="0" fontId="25" fillId="4" borderId="10" xfId="0" applyFont="1" applyFill="1" applyBorder="1" applyAlignment="1" applyProtection="1">
      <alignment horizontal="center" wrapText="1"/>
      <protection locked="0"/>
    </xf>
    <xf numFmtId="0" fontId="0" fillId="28" borderId="62" xfId="0" applyFill="1" applyBorder="1" applyAlignment="1">
      <alignment wrapText="1"/>
    </xf>
    <xf numFmtId="0" fontId="0" fillId="28" borderId="46" xfId="0" applyFill="1" applyBorder="1" applyAlignment="1">
      <alignment wrapText="1"/>
    </xf>
    <xf numFmtId="0" fontId="0" fillId="28" borderId="43" xfId="0" applyFill="1" applyBorder="1" applyAlignment="1">
      <alignment wrapText="1"/>
    </xf>
    <xf numFmtId="0" fontId="0" fillId="0" borderId="0" xfId="0" applyAlignment="1">
      <alignment wrapText="1"/>
    </xf>
    <xf numFmtId="0" fontId="0" fillId="28" borderId="63" xfId="0" applyFill="1" applyBorder="1" applyAlignment="1">
      <alignment wrapText="1"/>
    </xf>
    <xf numFmtId="0" fontId="0" fillId="28" borderId="0" xfId="0" applyFill="1" applyBorder="1" applyAlignment="1">
      <alignment wrapText="1"/>
    </xf>
    <xf numFmtId="0" fontId="0" fillId="28" borderId="26" xfId="0" applyFill="1" applyBorder="1" applyAlignment="1">
      <alignment wrapText="1"/>
    </xf>
    <xf numFmtId="0" fontId="1" fillId="28" borderId="0" xfId="0" applyFont="1" applyFill="1" applyAlignment="1">
      <alignment vertical="center" wrapText="1"/>
    </xf>
    <xf numFmtId="0" fontId="1" fillId="28" borderId="63" xfId="0" applyFont="1" applyFill="1" applyBorder="1" applyAlignment="1">
      <alignment vertical="center" wrapText="1"/>
    </xf>
    <xf numFmtId="0" fontId="11" fillId="28" borderId="63" xfId="0" applyFont="1" applyFill="1" applyBorder="1" applyAlignment="1">
      <alignment vertical="center" wrapText="1"/>
    </xf>
    <xf numFmtId="0" fontId="11" fillId="28" borderId="0" xfId="0" applyFont="1" applyFill="1" applyAlignment="1">
      <alignment vertical="center" wrapText="1"/>
    </xf>
    <xf numFmtId="0" fontId="11" fillId="28" borderId="63" xfId="0" applyFont="1" applyFill="1" applyBorder="1" applyAlignment="1">
      <alignment wrapText="1"/>
    </xf>
    <xf numFmtId="0" fontId="11" fillId="28" borderId="0" xfId="0" applyFont="1" applyFill="1" applyBorder="1" applyAlignment="1">
      <alignment wrapText="1"/>
    </xf>
    <xf numFmtId="0" fontId="0" fillId="28" borderId="66" xfId="0" applyFill="1" applyBorder="1" applyAlignment="1">
      <alignment wrapText="1"/>
    </xf>
    <xf numFmtId="0" fontId="0" fillId="28" borderId="47" xfId="0" applyFill="1" applyBorder="1" applyAlignment="1">
      <alignment wrapText="1"/>
    </xf>
    <xf numFmtId="0" fontId="0" fillId="28" borderId="42" xfId="0" applyFill="1" applyBorder="1" applyAlignment="1">
      <alignment wrapText="1"/>
    </xf>
    <xf numFmtId="0" fontId="7" fillId="7" borderId="46" xfId="0" applyFont="1" applyFill="1" applyBorder="1" applyAlignment="1">
      <alignment vertical="center" wrapText="1"/>
    </xf>
    <xf numFmtId="0" fontId="7" fillId="7" borderId="45" xfId="0" applyFont="1" applyFill="1" applyBorder="1" applyAlignment="1">
      <alignment vertical="center" wrapText="1"/>
    </xf>
    <xf numFmtId="0" fontId="7" fillId="7" borderId="45" xfId="0" applyFont="1" applyFill="1" applyBorder="1" applyAlignment="1">
      <alignment horizontal="center" vertical="center" wrapText="1"/>
    </xf>
    <xf numFmtId="10" fontId="53" fillId="0" borderId="95" xfId="31" applyNumberFormat="1" applyFont="1" applyFill="1" applyBorder="1" applyAlignment="1">
      <alignment horizontal="center" vertical="center" wrapText="1"/>
    </xf>
    <xf numFmtId="10" fontId="53" fillId="29" borderId="30" xfId="31" applyNumberFormat="1" applyFont="1" applyFill="1" applyBorder="1" applyAlignment="1">
      <alignment horizontal="center" vertical="center" wrapText="1"/>
    </xf>
    <xf numFmtId="10" fontId="53" fillId="0" borderId="45" xfId="31" applyNumberFormat="1" applyFont="1" applyFill="1" applyBorder="1" applyAlignment="1">
      <alignment horizontal="center" vertical="center" wrapText="1"/>
    </xf>
    <xf numFmtId="10" fontId="53" fillId="29" borderId="84" xfId="31" applyNumberFormat="1" applyFont="1" applyFill="1" applyBorder="1" applyAlignment="1">
      <alignment horizontal="center" vertical="center" wrapText="1"/>
    </xf>
    <xf numFmtId="0" fontId="0" fillId="0" borderId="10" xfId="0" applyBorder="1" applyAlignment="1">
      <alignment horizontal="center" wrapText="1"/>
    </xf>
    <xf numFmtId="0" fontId="6" fillId="7" borderId="10" xfId="0" applyNumberFormat="1" applyFont="1" applyFill="1" applyBorder="1" applyAlignment="1">
      <alignment horizontal="center" vertical="center" wrapText="1"/>
    </xf>
    <xf numFmtId="0" fontId="7" fillId="7" borderId="10" xfId="0" applyFont="1" applyFill="1" applyBorder="1" applyAlignment="1">
      <alignment horizontal="center" vertical="center" wrapText="1"/>
    </xf>
    <xf numFmtId="0" fontId="29" fillId="7" borderId="10" xfId="0" applyFont="1" applyFill="1" applyBorder="1" applyAlignment="1">
      <alignment horizontal="center" vertical="center" wrapText="1"/>
    </xf>
    <xf numFmtId="49" fontId="7" fillId="7" borderId="4" xfId="0" applyNumberFormat="1" applyFont="1" applyFill="1" applyBorder="1" applyAlignment="1">
      <alignment horizontal="center" vertical="center" wrapText="1"/>
    </xf>
    <xf numFmtId="0" fontId="6" fillId="7" borderId="11"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0" fillId="7" borderId="15" xfId="0" applyFill="1" applyBorder="1" applyAlignment="1">
      <alignment horizontal="center" vertical="center" wrapText="1"/>
    </xf>
    <xf numFmtId="0" fontId="0" fillId="7" borderId="6" xfId="0" applyFill="1" applyBorder="1" applyAlignment="1">
      <alignment horizontal="center" vertical="center" wrapText="1"/>
    </xf>
    <xf numFmtId="0" fontId="0" fillId="5" borderId="0" xfId="0" applyFill="1" applyBorder="1" applyAlignment="1">
      <alignment horizontal="center" vertical="center" wrapText="1"/>
    </xf>
    <xf numFmtId="0" fontId="0" fillId="5" borderId="0" xfId="0" applyFill="1" applyAlignment="1">
      <alignment wrapText="1"/>
    </xf>
    <xf numFmtId="0" fontId="0" fillId="5" borderId="0" xfId="0" applyFill="1" applyBorder="1" applyAlignment="1">
      <alignment wrapText="1"/>
    </xf>
    <xf numFmtId="0" fontId="0" fillId="5" borderId="49" xfId="0" applyFill="1" applyBorder="1" applyAlignment="1">
      <alignment wrapText="1"/>
    </xf>
    <xf numFmtId="0" fontId="6" fillId="7" borderId="13" xfId="0" applyFont="1" applyFill="1" applyBorder="1" applyAlignment="1">
      <alignment wrapText="1"/>
    </xf>
    <xf numFmtId="1" fontId="0" fillId="5" borderId="9" xfId="0" applyNumberFormat="1" applyFill="1" applyBorder="1" applyAlignment="1">
      <alignment horizontal="center" vertical="center" wrapText="1"/>
    </xf>
    <xf numFmtId="0" fontId="0" fillId="0" borderId="0" xfId="0" applyBorder="1" applyAlignment="1">
      <alignment wrapText="1"/>
    </xf>
    <xf numFmtId="0" fontId="6" fillId="7" borderId="39" xfId="0" applyFont="1" applyFill="1" applyBorder="1" applyAlignment="1">
      <alignment wrapText="1"/>
    </xf>
    <xf numFmtId="0" fontId="47" fillId="7" borderId="39" xfId="0" applyFont="1" applyFill="1" applyBorder="1" applyAlignment="1">
      <alignment wrapText="1"/>
    </xf>
    <xf numFmtId="0" fontId="6" fillId="7" borderId="20" xfId="0" applyFont="1" applyFill="1" applyBorder="1" applyAlignment="1">
      <alignment wrapText="1"/>
    </xf>
    <xf numFmtId="0" fontId="6" fillId="7" borderId="14" xfId="0" applyFont="1" applyFill="1" applyBorder="1" applyAlignment="1">
      <alignment wrapText="1"/>
    </xf>
    <xf numFmtId="0" fontId="6" fillId="7" borderId="7" xfId="0" applyFont="1" applyFill="1" applyBorder="1" applyAlignment="1">
      <alignment wrapText="1"/>
    </xf>
    <xf numFmtId="10" fontId="0" fillId="5" borderId="48" xfId="0" applyNumberFormat="1" applyFill="1" applyBorder="1" applyAlignment="1">
      <alignment horizontal="center" vertical="center" wrapText="1"/>
    </xf>
    <xf numFmtId="10" fontId="0" fillId="5" borderId="0" xfId="0" applyNumberFormat="1" applyFill="1" applyBorder="1" applyAlignment="1">
      <alignment horizontal="center" vertical="center" wrapText="1"/>
    </xf>
    <xf numFmtId="2" fontId="6" fillId="7" borderId="17" xfId="0" applyNumberFormat="1" applyFont="1" applyFill="1" applyBorder="1" applyAlignment="1">
      <alignment horizontal="center" wrapText="1"/>
    </xf>
    <xf numFmtId="49" fontId="6" fillId="7" borderId="17" xfId="0" applyNumberFormat="1" applyFont="1" applyFill="1" applyBorder="1" applyAlignment="1">
      <alignment horizontal="center" wrapText="1"/>
    </xf>
    <xf numFmtId="2" fontId="6" fillId="7" borderId="24" xfId="0" applyNumberFormat="1" applyFont="1" applyFill="1" applyBorder="1" applyAlignment="1">
      <alignment horizontal="center" vertical="center" wrapText="1"/>
    </xf>
    <xf numFmtId="9" fontId="0" fillId="5" borderId="0" xfId="0" applyNumberFormat="1" applyFill="1" applyBorder="1" applyAlignment="1">
      <alignment horizontal="center" vertical="center" wrapText="1"/>
    </xf>
    <xf numFmtId="1" fontId="0" fillId="5" borderId="0" xfId="0" applyNumberFormat="1" applyFill="1" applyBorder="1" applyAlignment="1">
      <alignment horizontal="center" vertical="center" wrapText="1"/>
    </xf>
    <xf numFmtId="49" fontId="28" fillId="7" borderId="17" xfId="0" applyNumberFormat="1" applyFont="1" applyFill="1" applyBorder="1" applyAlignment="1">
      <alignment horizontal="center" wrapText="1"/>
    </xf>
    <xf numFmtId="0" fontId="0" fillId="0" borderId="0" xfId="0" applyBorder="1" applyAlignment="1">
      <alignment horizontal="center" wrapText="1"/>
    </xf>
    <xf numFmtId="0" fontId="1" fillId="5" borderId="0" xfId="0" applyFont="1" applyFill="1" applyBorder="1" applyAlignment="1">
      <alignment horizontal="center" wrapText="1"/>
    </xf>
    <xf numFmtId="0" fontId="6" fillId="7" borderId="17" xfId="0" applyFont="1" applyFill="1" applyBorder="1" applyAlignment="1">
      <alignment horizontal="center" vertical="center" wrapText="1"/>
    </xf>
    <xf numFmtId="0" fontId="6" fillId="7" borderId="16" xfId="0" applyFont="1" applyFill="1" applyBorder="1" applyAlignment="1">
      <alignment horizontal="center" wrapText="1"/>
    </xf>
    <xf numFmtId="0" fontId="6" fillId="7" borderId="15" xfId="0" applyFont="1" applyFill="1" applyBorder="1" applyAlignment="1">
      <alignment wrapText="1"/>
    </xf>
    <xf numFmtId="9" fontId="0" fillId="5" borderId="48" xfId="0" applyNumberFormat="1" applyFill="1" applyBorder="1" applyAlignment="1">
      <alignment horizontal="center" vertical="center" wrapText="1"/>
    </xf>
    <xf numFmtId="9" fontId="0" fillId="0" borderId="0" xfId="0" applyNumberFormat="1" applyFill="1" applyBorder="1" applyAlignment="1">
      <alignment horizontal="center" vertical="center" wrapText="1"/>
    </xf>
    <xf numFmtId="0" fontId="6" fillId="7" borderId="1" xfId="0" applyFont="1" applyFill="1" applyBorder="1" applyAlignment="1">
      <alignment wrapText="1"/>
    </xf>
    <xf numFmtId="0" fontId="28" fillId="7" borderId="3" xfId="0" applyNumberFormat="1" applyFont="1" applyFill="1" applyBorder="1" applyAlignment="1">
      <alignment horizontal="center" vertical="center" wrapText="1"/>
    </xf>
    <xf numFmtId="49" fontId="28" fillId="7" borderId="4" xfId="0" applyNumberFormat="1" applyFont="1" applyFill="1" applyBorder="1" applyAlignment="1">
      <alignment horizontal="center" vertical="center" wrapText="1"/>
    </xf>
    <xf numFmtId="0" fontId="28" fillId="7" borderId="10"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wrapText="1"/>
    </xf>
    <xf numFmtId="0" fontId="6" fillId="7" borderId="94" xfId="0" applyFont="1" applyFill="1" applyBorder="1" applyAlignment="1">
      <alignment wrapText="1"/>
    </xf>
    <xf numFmtId="0" fontId="25" fillId="0" borderId="0" xfId="0" applyFont="1" applyAlignment="1">
      <alignment wrapText="1"/>
    </xf>
    <xf numFmtId="9" fontId="53" fillId="29" borderId="41" xfId="31" applyNumberFormat="1" applyFont="1" applyFill="1" applyBorder="1" applyAlignment="1">
      <alignment horizontal="center" vertical="center" wrapText="1"/>
    </xf>
    <xf numFmtId="9" fontId="53" fillId="29" borderId="95" xfId="31" applyNumberFormat="1"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67"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0" xfId="0" applyFont="1" applyFill="1" applyBorder="1" applyAlignment="1">
      <alignment horizontal="center" vertical="center" wrapText="1"/>
    </xf>
    <xf numFmtId="9" fontId="53" fillId="29" borderId="83" xfId="31" applyNumberFormat="1" applyFont="1" applyFill="1" applyBorder="1" applyAlignment="1">
      <alignment horizontal="center" vertical="center" wrapText="1"/>
    </xf>
    <xf numFmtId="9" fontId="53" fillId="29" borderId="82" xfId="0" applyNumberFormat="1" applyFont="1" applyFill="1" applyBorder="1" applyAlignment="1">
      <alignment horizontal="center" vertical="center" wrapText="1"/>
    </xf>
    <xf numFmtId="0" fontId="11" fillId="0" borderId="0" xfId="0" applyFont="1" applyAlignment="1">
      <alignment wrapText="1"/>
    </xf>
    <xf numFmtId="10" fontId="0" fillId="5" borderId="50" xfId="0" applyNumberFormat="1" applyFill="1" applyBorder="1" applyAlignment="1">
      <alignment horizontal="center" vertical="center" wrapText="1"/>
    </xf>
    <xf numFmtId="10" fontId="0" fillId="5" borderId="93" xfId="0" applyNumberFormat="1" applyFill="1" applyBorder="1" applyAlignment="1">
      <alignment horizontal="center" vertical="center" wrapText="1"/>
    </xf>
    <xf numFmtId="0" fontId="1" fillId="28" borderId="63" xfId="0" applyFont="1" applyFill="1" applyBorder="1" applyAlignment="1">
      <alignment vertical="center" wrapText="1"/>
    </xf>
    <xf numFmtId="0" fontId="1" fillId="3" borderId="10" xfId="0" applyFont="1" applyFill="1" applyBorder="1" applyAlignment="1" applyProtection="1">
      <alignment horizontal="center" vertical="center" wrapText="1"/>
    </xf>
    <xf numFmtId="0" fontId="9" fillId="0" borderId="10" xfId="0" applyFont="1" applyBorder="1" applyAlignment="1" applyProtection="1">
      <alignment horizontal="center"/>
    </xf>
    <xf numFmtId="0" fontId="1" fillId="3" borderId="12" xfId="0" applyFont="1" applyFill="1" applyBorder="1" applyAlignment="1" applyProtection="1">
      <alignment horizontal="center" vertical="center" wrapText="1"/>
    </xf>
    <xf numFmtId="0" fontId="9" fillId="0" borderId="13" xfId="0" applyFont="1" applyBorder="1" applyAlignment="1" applyProtection="1">
      <alignment horizontal="center"/>
    </xf>
    <xf numFmtId="0" fontId="9" fillId="0" borderId="14" xfId="0" applyFont="1" applyBorder="1" applyAlignment="1" applyProtection="1">
      <alignment horizontal="center"/>
    </xf>
    <xf numFmtId="0" fontId="0" fillId="0" borderId="60" xfId="0" applyBorder="1" applyProtection="1">
      <protection locked="0"/>
    </xf>
    <xf numFmtId="0" fontId="22" fillId="4" borderId="12" xfId="0" applyFont="1" applyFill="1" applyBorder="1" applyAlignment="1" applyProtection="1">
      <alignment horizontal="center" vertical="top" wrapText="1"/>
      <protection locked="0"/>
    </xf>
    <xf numFmtId="0" fontId="22" fillId="0" borderId="11" xfId="0" applyFont="1" applyBorder="1" applyProtection="1">
      <protection locked="0"/>
    </xf>
    <xf numFmtId="9" fontId="0" fillId="5" borderId="10" xfId="0" applyNumberFormat="1" applyFill="1" applyBorder="1" applyAlignment="1">
      <alignment horizontal="center" vertical="center"/>
    </xf>
    <xf numFmtId="1" fontId="1" fillId="5" borderId="9" xfId="0" applyNumberFormat="1" applyFont="1" applyFill="1" applyBorder="1" applyAlignment="1">
      <alignment horizontal="center" vertical="center" wrapText="1"/>
    </xf>
    <xf numFmtId="9" fontId="1" fillId="5" borderId="40" xfId="0" applyNumberFormat="1" applyFont="1" applyFill="1" applyBorder="1" applyAlignment="1">
      <alignment horizontal="center" vertical="center" wrapText="1"/>
    </xf>
    <xf numFmtId="0" fontId="9" fillId="0" borderId="0" xfId="0" applyFont="1" applyBorder="1" applyAlignment="1" applyProtection="1">
      <alignment horizontal="center" vertical="center" wrapText="1"/>
    </xf>
    <xf numFmtId="0" fontId="18" fillId="4" borderId="0" xfId="0" applyFont="1" applyFill="1" applyBorder="1" applyAlignment="1">
      <alignment horizontal="center" vertical="center"/>
    </xf>
    <xf numFmtId="0" fontId="19" fillId="4" borderId="56" xfId="0" applyFont="1" applyFill="1" applyBorder="1" applyAlignment="1">
      <alignment horizontal="center" vertical="center" wrapText="1"/>
    </xf>
    <xf numFmtId="0" fontId="19" fillId="4" borderId="57"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55" xfId="0" applyFont="1" applyFill="1" applyBorder="1" applyAlignment="1">
      <alignment horizontal="center" vertical="center" wrapText="1"/>
    </xf>
    <xf numFmtId="0" fontId="19" fillId="4" borderId="59" xfId="0" applyFont="1" applyFill="1" applyBorder="1" applyAlignment="1">
      <alignment horizontal="center" vertical="center" wrapText="1"/>
    </xf>
    <xf numFmtId="0" fontId="19" fillId="4" borderId="60" xfId="0" applyFont="1" applyFill="1" applyBorder="1" applyAlignment="1">
      <alignment horizontal="center" vertical="center" wrapText="1"/>
    </xf>
    <xf numFmtId="0" fontId="19" fillId="4" borderId="61" xfId="0" applyFont="1" applyFill="1" applyBorder="1" applyAlignment="1">
      <alignment horizontal="center" vertical="center" wrapText="1"/>
    </xf>
    <xf numFmtId="49" fontId="20" fillId="4" borderId="0" xfId="0" applyNumberFormat="1" applyFont="1" applyFill="1" applyAlignment="1">
      <alignment horizontal="center" vertical="center"/>
    </xf>
    <xf numFmtId="0" fontId="49" fillId="28" borderId="0" xfId="0" applyFont="1" applyFill="1" applyBorder="1" applyAlignment="1">
      <alignment horizontal="center" vertical="center" wrapText="1"/>
    </xf>
    <xf numFmtId="0" fontId="1" fillId="28" borderId="63" xfId="0" applyFont="1" applyFill="1" applyBorder="1" applyAlignment="1">
      <alignment horizontal="left" vertical="center" wrapText="1"/>
    </xf>
    <xf numFmtId="0" fontId="1" fillId="28" borderId="0" xfId="0" applyFont="1" applyFill="1" applyBorder="1" applyAlignment="1">
      <alignment horizontal="left" vertical="center" wrapText="1"/>
    </xf>
    <xf numFmtId="0" fontId="1" fillId="28" borderId="63" xfId="0" applyFont="1" applyFill="1" applyBorder="1" applyAlignment="1">
      <alignment horizontal="left" vertical="center" wrapText="1" readingOrder="1"/>
    </xf>
    <xf numFmtId="0" fontId="1" fillId="28" borderId="0" xfId="0" applyFont="1" applyFill="1" applyBorder="1" applyAlignment="1">
      <alignment horizontal="left" vertical="center" wrapText="1" readingOrder="1"/>
    </xf>
    <xf numFmtId="0" fontId="1" fillId="28" borderId="0" xfId="0" applyFont="1" applyFill="1" applyAlignment="1">
      <alignment horizontal="left" vertical="top" wrapText="1"/>
    </xf>
    <xf numFmtId="0" fontId="1" fillId="28" borderId="0" xfId="0" applyFont="1" applyFill="1" applyAlignment="1">
      <alignment vertical="center" wrapText="1"/>
    </xf>
    <xf numFmtId="0" fontId="1" fillId="28" borderId="63" xfId="0" applyFont="1" applyFill="1" applyBorder="1" applyAlignment="1">
      <alignment horizontal="left" vertical="top" wrapText="1"/>
    </xf>
    <xf numFmtId="0" fontId="1" fillId="28" borderId="0" xfId="0" applyFont="1" applyFill="1" applyBorder="1" applyAlignment="1">
      <alignment horizontal="left" vertical="top" wrapText="1"/>
    </xf>
    <xf numFmtId="0" fontId="8" fillId="2" borderId="34"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37" xfId="0" applyFont="1" applyFill="1" applyBorder="1" applyAlignment="1" applyProtection="1">
      <alignment horizontal="center" vertical="center"/>
    </xf>
    <xf numFmtId="0" fontId="1" fillId="3" borderId="27" xfId="0" applyFont="1" applyFill="1" applyBorder="1" applyAlignment="1" applyProtection="1">
      <alignment horizontal="center" vertical="center" wrapText="1"/>
    </xf>
    <xf numFmtId="0" fontId="1" fillId="3" borderId="31" xfId="0" applyFont="1" applyFill="1" applyBorder="1" applyAlignment="1" applyProtection="1">
      <alignment horizontal="center" vertical="center" wrapText="1"/>
    </xf>
    <xf numFmtId="0" fontId="1" fillId="3" borderId="21" xfId="0" applyFont="1" applyFill="1" applyBorder="1" applyAlignment="1" applyProtection="1">
      <alignment horizontal="center" vertical="center" wrapText="1"/>
    </xf>
    <xf numFmtId="0" fontId="9" fillId="0" borderId="11" xfId="0" applyFont="1" applyBorder="1" applyAlignment="1" applyProtection="1">
      <alignment horizontal="center"/>
    </xf>
    <xf numFmtId="0" fontId="9" fillId="0" borderId="13" xfId="0" applyFont="1" applyBorder="1" applyAlignment="1" applyProtection="1">
      <alignment horizontal="center"/>
    </xf>
    <xf numFmtId="0" fontId="9" fillId="0" borderId="14" xfId="0" applyFont="1" applyBorder="1" applyAlignment="1" applyProtection="1">
      <alignment horizontal="center"/>
    </xf>
    <xf numFmtId="0" fontId="8" fillId="2" borderId="0" xfId="0" applyFont="1" applyFill="1" applyBorder="1" applyAlignment="1" applyProtection="1">
      <alignment horizontal="left" vertical="center" wrapText="1"/>
    </xf>
    <xf numFmtId="0" fontId="9" fillId="0" borderId="0" xfId="0" applyFont="1" applyBorder="1" applyAlignment="1" applyProtection="1">
      <alignment vertical="center" wrapText="1"/>
    </xf>
    <xf numFmtId="0" fontId="8" fillId="2" borderId="0" xfId="0" applyFont="1" applyFill="1" applyBorder="1" applyAlignment="1" applyProtection="1">
      <alignment horizontal="center" vertical="center" wrapText="1"/>
    </xf>
    <xf numFmtId="0" fontId="32" fillId="2" borderId="1" xfId="0" applyFont="1" applyFill="1" applyBorder="1" applyAlignment="1" applyProtection="1">
      <alignment horizontal="center" vertical="center"/>
    </xf>
    <xf numFmtId="0" fontId="32" fillId="2" borderId="37" xfId="0" applyFont="1" applyFill="1" applyBorder="1" applyAlignment="1" applyProtection="1">
      <alignment horizontal="center" vertical="center"/>
    </xf>
    <xf numFmtId="0" fontId="9" fillId="0" borderId="13" xfId="0" applyFont="1" applyFill="1" applyBorder="1" applyAlignment="1" applyProtection="1">
      <alignment horizontal="center"/>
    </xf>
    <xf numFmtId="0" fontId="31" fillId="0" borderId="13" xfId="0" applyFont="1" applyFill="1" applyBorder="1" applyAlignment="1" applyProtection="1">
      <alignment horizontal="center"/>
    </xf>
    <xf numFmtId="0" fontId="0" fillId="0" borderId="13" xfId="0" applyBorder="1" applyAlignment="1" applyProtection="1">
      <alignment horizontal="center"/>
    </xf>
    <xf numFmtId="0" fontId="0" fillId="0" borderId="33" xfId="0" applyBorder="1" applyAlignment="1" applyProtection="1">
      <alignment horizontal="center"/>
    </xf>
    <xf numFmtId="0" fontId="0" fillId="3" borderId="31" xfId="0" applyFont="1" applyFill="1" applyBorder="1" applyAlignment="1" applyProtection="1">
      <alignment horizontal="left" vertical="center" wrapText="1"/>
    </xf>
    <xf numFmtId="0" fontId="22" fillId="3" borderId="31" xfId="0" applyFont="1" applyFill="1" applyBorder="1" applyAlignment="1" applyProtection="1">
      <alignment horizontal="left" vertical="center" wrapText="1"/>
    </xf>
    <xf numFmtId="0" fontId="0" fillId="0" borderId="31" xfId="0" applyBorder="1" applyAlignment="1" applyProtection="1">
      <alignment vertical="center" wrapText="1"/>
    </xf>
    <xf numFmtId="0" fontId="0" fillId="0" borderId="64" xfId="0" applyBorder="1" applyAlignment="1" applyProtection="1">
      <alignment vertical="center" wrapText="1"/>
    </xf>
    <xf numFmtId="0" fontId="1" fillId="3" borderId="10" xfId="0" applyFont="1" applyFill="1" applyBorder="1" applyAlignment="1" applyProtection="1">
      <alignment horizontal="center" vertical="center" wrapText="1"/>
    </xf>
    <xf numFmtId="0" fontId="1" fillId="3" borderId="29"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35" xfId="0" applyFont="1" applyFill="1" applyBorder="1" applyAlignment="1" applyProtection="1">
      <alignment horizontal="center" vertical="center"/>
    </xf>
    <xf numFmtId="0" fontId="9" fillId="0" borderId="10" xfId="0" applyFont="1" applyBorder="1" applyAlignment="1" applyProtection="1">
      <alignment horizontal="center"/>
    </xf>
    <xf numFmtId="0" fontId="22"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22" fillId="3" borderId="21"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22" fillId="3" borderId="27"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0" fontId="22" fillId="3" borderId="10"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39" fillId="0" borderId="10" xfId="0" applyFont="1" applyBorder="1" applyAlignment="1" applyProtection="1">
      <alignment horizontal="center" vertical="center" wrapText="1"/>
    </xf>
    <xf numFmtId="0" fontId="0" fillId="3" borderId="27"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xf>
    <xf numFmtId="0" fontId="25" fillId="0" borderId="10" xfId="0" applyFont="1" applyBorder="1" applyAlignment="1" applyProtection="1">
      <alignment vertical="center" wrapText="1"/>
    </xf>
    <xf numFmtId="0" fontId="0" fillId="3" borderId="10" xfId="0" applyFont="1" applyFill="1" applyBorder="1" applyAlignment="1" applyProtection="1">
      <alignment horizontal="center" vertical="center" wrapText="1"/>
    </xf>
    <xf numFmtId="0" fontId="1" fillId="3" borderId="14" xfId="0" applyFont="1" applyFill="1" applyBorder="1" applyAlignment="1" applyProtection="1">
      <alignment horizontal="left" vertical="top" wrapText="1"/>
    </xf>
    <xf numFmtId="0" fontId="0" fillId="0" borderId="14" xfId="0" applyBorder="1" applyAlignment="1" applyProtection="1">
      <alignment horizontal="left" vertical="top" wrapText="1"/>
    </xf>
    <xf numFmtId="0" fontId="1" fillId="0" borderId="10" xfId="0" applyFont="1" applyBorder="1" applyAlignment="1" applyProtection="1">
      <alignment horizontal="center"/>
    </xf>
    <xf numFmtId="0" fontId="0" fillId="0" borderId="10" xfId="0" applyBorder="1" applyAlignment="1" applyProtection="1">
      <alignment horizontal="center"/>
    </xf>
    <xf numFmtId="0" fontId="0" fillId="3" borderId="9"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9" fillId="0" borderId="11" xfId="0" applyFont="1" applyFill="1" applyBorder="1" applyAlignment="1" applyProtection="1">
      <alignment horizontal="center"/>
    </xf>
    <xf numFmtId="0" fontId="1" fillId="3" borderId="2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39" fillId="3" borderId="10" xfId="0" applyFont="1" applyFill="1" applyBorder="1" applyAlignment="1" applyProtection="1">
      <alignment horizontal="left" vertical="center" wrapText="1"/>
    </xf>
    <xf numFmtId="0" fontId="39" fillId="0" borderId="10" xfId="0" applyFont="1" applyBorder="1" applyAlignment="1" applyProtection="1">
      <alignment vertical="center" wrapText="1"/>
    </xf>
    <xf numFmtId="0" fontId="9" fillId="0" borderId="10" xfId="0" applyFont="1" applyFill="1" applyBorder="1" applyAlignment="1" applyProtection="1">
      <alignment horizontal="center"/>
    </xf>
    <xf numFmtId="0" fontId="9" fillId="0" borderId="12" xfId="0" applyFont="1" applyFill="1" applyBorder="1" applyAlignment="1" applyProtection="1">
      <alignment horizontal="center"/>
    </xf>
    <xf numFmtId="0" fontId="1" fillId="3" borderId="12" xfId="0" applyFont="1" applyFill="1" applyBorder="1" applyAlignment="1" applyProtection="1">
      <alignment horizontal="center" vertical="center" wrapText="1"/>
    </xf>
    <xf numFmtId="0" fontId="31" fillId="0" borderId="10" xfId="0" applyFont="1" applyBorder="1" applyAlignment="1" applyProtection="1">
      <alignment horizontal="center"/>
    </xf>
    <xf numFmtId="0" fontId="1" fillId="3" borderId="10" xfId="0" applyFont="1" applyFill="1" applyBorder="1" applyAlignment="1" applyProtection="1">
      <alignment horizontal="left" vertical="center" wrapText="1"/>
    </xf>
    <xf numFmtId="0" fontId="22" fillId="3" borderId="10" xfId="0" applyFont="1" applyFill="1" applyBorder="1" applyAlignment="1" applyProtection="1">
      <alignment horizontal="left" vertical="center" wrapText="1"/>
    </xf>
    <xf numFmtId="0" fontId="0" fillId="0" borderId="10" xfId="0" applyBorder="1" applyAlignment="1" applyProtection="1">
      <alignment vertical="center" wrapText="1"/>
    </xf>
    <xf numFmtId="0" fontId="22" fillId="3" borderId="29"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22" fillId="3" borderId="16" xfId="0" applyFont="1" applyFill="1" applyBorder="1" applyAlignment="1" applyProtection="1">
      <alignment horizontal="center" vertical="center" wrapText="1"/>
    </xf>
    <xf numFmtId="0" fontId="9" fillId="0" borderId="12" xfId="0" applyFont="1" applyBorder="1" applyAlignment="1" applyProtection="1">
      <alignment horizontal="center"/>
    </xf>
    <xf numFmtId="0" fontId="9" fillId="0" borderId="14" xfId="0" applyFont="1" applyFill="1" applyBorder="1" applyAlignment="1" applyProtection="1">
      <alignment horizontal="center"/>
    </xf>
    <xf numFmtId="0" fontId="8" fillId="2" borderId="20"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0" fillId="3" borderId="29" xfId="0" applyFont="1" applyFill="1" applyBorder="1" applyAlignment="1" applyProtection="1">
      <alignment horizontal="center" vertical="center" wrapText="1"/>
    </xf>
    <xf numFmtId="0" fontId="0" fillId="3" borderId="14" xfId="0" applyFont="1" applyFill="1" applyBorder="1" applyAlignment="1" applyProtection="1">
      <alignment horizontal="center" vertical="center" wrapText="1"/>
    </xf>
    <xf numFmtId="0" fontId="38" fillId="0" borderId="10" xfId="0" applyFont="1" applyBorder="1" applyAlignment="1" applyProtection="1">
      <alignment horizontal="center"/>
    </xf>
    <xf numFmtId="0" fontId="0" fillId="0" borderId="12" xfId="0" applyBorder="1" applyAlignment="1" applyProtection="1">
      <alignment wrapText="1"/>
    </xf>
    <xf numFmtId="0" fontId="9" fillId="0" borderId="33" xfId="0" applyFont="1" applyFill="1" applyBorder="1" applyAlignment="1" applyProtection="1">
      <alignment horizontal="center"/>
    </xf>
    <xf numFmtId="0" fontId="1" fillId="3" borderId="11"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8" fillId="2" borderId="28"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48" fillId="3" borderId="31" xfId="0" applyFont="1" applyFill="1" applyBorder="1" applyAlignment="1" applyProtection="1">
      <alignment horizontal="center" vertical="center" wrapText="1"/>
    </xf>
    <xf numFmtId="0" fontId="8" fillId="2" borderId="62" xfId="0" applyFont="1" applyFill="1" applyBorder="1" applyAlignment="1" applyProtection="1">
      <alignment horizontal="center" vertical="center"/>
    </xf>
    <xf numFmtId="0" fontId="0" fillId="0" borderId="46" xfId="0" applyBorder="1" applyAlignment="1" applyProtection="1">
      <alignment horizontal="center" vertical="center"/>
    </xf>
    <xf numFmtId="0" fontId="0" fillId="0" borderId="43" xfId="0" applyBorder="1" applyAlignment="1" applyProtection="1">
      <alignment horizontal="center" vertical="center"/>
    </xf>
    <xf numFmtId="0" fontId="8" fillId="2" borderId="2" xfId="0" applyFont="1" applyFill="1" applyBorder="1" applyAlignment="1" applyProtection="1">
      <alignment horizontal="center" vertical="center"/>
    </xf>
    <xf numFmtId="0" fontId="9" fillId="0" borderId="3" xfId="0" applyFont="1" applyBorder="1" applyProtection="1"/>
    <xf numFmtId="0" fontId="9" fillId="0" borderId="5" xfId="0" applyFont="1" applyBorder="1" applyProtection="1"/>
    <xf numFmtId="0" fontId="1" fillId="3" borderId="11" xfId="0" applyFont="1" applyFill="1" applyBorder="1" applyAlignment="1" applyProtection="1">
      <alignment vertical="center" wrapText="1"/>
    </xf>
    <xf numFmtId="0" fontId="0" fillId="0" borderId="14" xfId="0" applyBorder="1" applyAlignment="1" applyProtection="1">
      <alignment vertical="center" wrapText="1"/>
    </xf>
    <xf numFmtId="0" fontId="0" fillId="0" borderId="11" xfId="0" applyBorder="1" applyAlignment="1" applyProtection="1">
      <alignment horizontal="center"/>
    </xf>
    <xf numFmtId="0" fontId="0" fillId="0" borderId="14" xfId="0" applyBorder="1" applyAlignment="1" applyProtection="1">
      <alignment horizontal="center"/>
    </xf>
    <xf numFmtId="0" fontId="0" fillId="0" borderId="37" xfId="0" applyBorder="1" applyAlignment="1" applyProtection="1">
      <alignment horizontal="center" vertical="center"/>
    </xf>
    <xf numFmtId="0" fontId="9" fillId="0" borderId="32" xfId="0" applyFont="1" applyBorder="1" applyAlignment="1" applyProtection="1">
      <alignment horizontal="center"/>
    </xf>
    <xf numFmtId="0" fontId="9" fillId="0" borderId="33" xfId="0" applyFont="1" applyBorder="1" applyAlignment="1" applyProtection="1">
      <alignment horizontal="center"/>
    </xf>
    <xf numFmtId="0" fontId="22" fillId="3" borderId="65" xfId="0" applyFont="1" applyFill="1" applyBorder="1" applyAlignment="1" applyProtection="1">
      <alignment horizontal="left" vertical="center" wrapText="1"/>
    </xf>
    <xf numFmtId="0" fontId="8" fillId="2" borderId="20" xfId="0" applyFont="1" applyFill="1" applyBorder="1" applyAlignment="1" applyProtection="1">
      <alignment horizontal="center" vertical="center" wrapText="1"/>
    </xf>
    <xf numFmtId="0" fontId="32" fillId="2" borderId="3" xfId="0" applyFont="1" applyFill="1" applyBorder="1" applyAlignment="1" applyProtection="1">
      <alignment horizontal="center" vertical="center"/>
    </xf>
    <xf numFmtId="0" fontId="32" fillId="2" borderId="5" xfId="0" applyFont="1" applyFill="1" applyBorder="1" applyAlignment="1" applyProtection="1">
      <alignment horizontal="center" vertical="center"/>
    </xf>
    <xf numFmtId="0" fontId="1" fillId="3" borderId="48" xfId="0" applyFont="1" applyFill="1" applyBorder="1" applyAlignment="1" applyProtection="1">
      <alignment horizontal="center" vertical="center" wrapText="1"/>
    </xf>
    <xf numFmtId="0" fontId="1" fillId="3" borderId="2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0" xfId="0" applyFont="1" applyFill="1" applyBorder="1" applyAlignment="1" applyProtection="1">
      <alignment horizontal="left" vertical="top" wrapText="1"/>
    </xf>
    <xf numFmtId="0" fontId="1" fillId="3" borderId="29" xfId="0" applyFont="1" applyFill="1" applyBorder="1" applyAlignment="1" applyProtection="1">
      <alignment horizontal="center" vertical="top" wrapText="1"/>
    </xf>
    <xf numFmtId="0" fontId="1" fillId="3" borderId="16" xfId="0" applyFont="1" applyFill="1" applyBorder="1" applyAlignment="1" applyProtection="1">
      <alignment horizontal="center" vertical="top" wrapText="1"/>
    </xf>
    <xf numFmtId="0" fontId="0" fillId="3" borderId="31" xfId="0" applyFont="1" applyFill="1" applyBorder="1" applyAlignment="1" applyProtection="1">
      <alignment horizontal="center" vertical="top" wrapText="1"/>
    </xf>
    <xf numFmtId="0" fontId="1" fillId="3" borderId="31" xfId="0" applyFont="1" applyFill="1" applyBorder="1" applyAlignment="1" applyProtection="1">
      <alignment horizontal="center" vertical="top" wrapText="1"/>
    </xf>
    <xf numFmtId="0" fontId="0" fillId="0" borderId="64" xfId="0" applyBorder="1" applyAlignment="1" applyProtection="1">
      <alignment horizontal="center" vertical="top" wrapText="1"/>
    </xf>
    <xf numFmtId="0" fontId="44" fillId="25" borderId="0" xfId="0" applyFont="1" applyFill="1" applyAlignment="1" applyProtection="1">
      <alignment horizontal="left" vertical="center" wrapText="1"/>
      <protection locked="0"/>
    </xf>
    <xf numFmtId="0" fontId="0" fillId="3" borderId="10" xfId="0" applyFont="1" applyFill="1" applyBorder="1" applyAlignment="1" applyProtection="1">
      <alignment horizontal="left" vertical="top" wrapText="1"/>
    </xf>
    <xf numFmtId="0" fontId="37" fillId="2" borderId="0" xfId="0" applyFont="1" applyFill="1" applyBorder="1" applyAlignment="1" applyProtection="1">
      <alignment horizontal="center" vertical="center"/>
    </xf>
    <xf numFmtId="0" fontId="38" fillId="0" borderId="0" xfId="0" applyFont="1" applyBorder="1" applyAlignment="1" applyProtection="1">
      <alignment horizontal="center" vertical="center"/>
    </xf>
    <xf numFmtId="0" fontId="1" fillId="3" borderId="17" xfId="0" applyFont="1" applyFill="1" applyBorder="1" applyAlignment="1" applyProtection="1">
      <alignment horizontal="left" vertical="center" wrapText="1"/>
    </xf>
    <xf numFmtId="0" fontId="0" fillId="3" borderId="9" xfId="0" applyFont="1" applyFill="1" applyBorder="1" applyAlignment="1" applyProtection="1">
      <alignment horizontal="left" vertical="top" wrapText="1"/>
    </xf>
    <xf numFmtId="0" fontId="1" fillId="3" borderId="9" xfId="0" applyFont="1" applyFill="1" applyBorder="1" applyAlignment="1" applyProtection="1">
      <alignment horizontal="left" vertical="top" wrapText="1"/>
    </xf>
    <xf numFmtId="0" fontId="0" fillId="3" borderId="29" xfId="0" applyFont="1" applyFill="1" applyBorder="1" applyAlignment="1" applyProtection="1">
      <alignment horizontal="left" vertical="center" wrapText="1"/>
    </xf>
    <xf numFmtId="0" fontId="39" fillId="3" borderId="27"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21" xfId="0" applyFont="1" applyFill="1" applyBorder="1" applyAlignment="1" applyProtection="1">
      <alignment horizontal="center" vertical="center" wrapText="1"/>
    </xf>
    <xf numFmtId="0" fontId="39" fillId="0" borderId="17" xfId="0" applyFont="1" applyBorder="1" applyAlignment="1" applyProtection="1">
      <alignment horizontal="center" vertical="center" wrapText="1"/>
    </xf>
    <xf numFmtId="0" fontId="39" fillId="0" borderId="6" xfId="0" applyFont="1" applyBorder="1" applyAlignment="1" applyProtection="1">
      <alignment horizontal="center" vertical="center" wrapText="1"/>
    </xf>
    <xf numFmtId="0" fontId="39" fillId="0" borderId="15" xfId="0" applyFont="1" applyBorder="1" applyAlignment="1" applyProtection="1">
      <alignment horizontal="center" vertical="center" wrapText="1"/>
    </xf>
    <xf numFmtId="0" fontId="8" fillId="2" borderId="63" xfId="0" applyFont="1" applyFill="1" applyBorder="1" applyAlignment="1" applyProtection="1">
      <alignment horizontal="left" vertical="center" wrapText="1"/>
    </xf>
    <xf numFmtId="0" fontId="1" fillId="3" borderId="30" xfId="0" applyFont="1" applyFill="1" applyBorder="1" applyAlignment="1" applyProtection="1">
      <alignment horizontal="left" vertical="center" wrapText="1"/>
    </xf>
    <xf numFmtId="0" fontId="1" fillId="3" borderId="28" xfId="0" applyFont="1" applyFill="1" applyBorder="1" applyAlignment="1" applyProtection="1">
      <alignment horizontal="left" vertical="center" wrapText="1"/>
    </xf>
    <xf numFmtId="0" fontId="0" fillId="3" borderId="63"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0" fillId="3" borderId="11" xfId="0" applyFont="1" applyFill="1" applyBorder="1" applyAlignment="1" applyProtection="1">
      <alignment horizontal="center" vertical="top" wrapText="1"/>
    </xf>
    <xf numFmtId="0" fontId="0" fillId="3" borderId="13" xfId="0" applyFont="1" applyFill="1" applyBorder="1" applyAlignment="1" applyProtection="1">
      <alignment horizontal="center" vertical="top" wrapText="1"/>
    </xf>
    <xf numFmtId="0" fontId="0" fillId="3" borderId="14" xfId="0" applyFont="1" applyFill="1" applyBorder="1" applyAlignment="1" applyProtection="1">
      <alignment horizontal="center" vertical="top" wrapText="1"/>
    </xf>
    <xf numFmtId="0" fontId="0" fillId="3" borderId="16" xfId="0" applyFont="1" applyFill="1" applyBorder="1" applyAlignment="1" applyProtection="1">
      <alignment horizontal="center" vertical="center" wrapText="1"/>
    </xf>
    <xf numFmtId="0" fontId="0" fillId="3" borderId="27" xfId="0" applyFont="1" applyFill="1" applyBorder="1" applyAlignment="1" applyProtection="1">
      <alignment horizontal="center" vertical="center" wrapText="1"/>
    </xf>
    <xf numFmtId="0" fontId="0" fillId="3" borderId="31" xfId="0" applyFont="1" applyFill="1" applyBorder="1" applyAlignment="1" applyProtection="1">
      <alignment horizontal="center" vertical="center" wrapText="1"/>
    </xf>
    <xf numFmtId="0" fontId="6" fillId="7" borderId="48" xfId="0" applyFont="1" applyFill="1" applyBorder="1" applyAlignment="1">
      <alignment horizontal="center" vertical="center" wrapText="1"/>
    </xf>
    <xf numFmtId="0" fontId="6" fillId="7" borderId="0" xfId="0" applyFont="1" applyFill="1" applyBorder="1" applyAlignment="1">
      <alignment horizontal="center" vertical="center" wrapText="1"/>
    </xf>
    <xf numFmtId="2" fontId="11" fillId="5" borderId="63" xfId="0" applyNumberFormat="1" applyFont="1" applyFill="1" applyBorder="1" applyAlignment="1">
      <alignment horizontal="center" vertical="center" wrapText="1"/>
    </xf>
    <xf numFmtId="2" fontId="11" fillId="5" borderId="45" xfId="0" applyNumberFormat="1" applyFont="1" applyFill="1" applyBorder="1" applyAlignment="1">
      <alignment horizontal="center" vertical="center" wrapText="1"/>
    </xf>
    <xf numFmtId="0" fontId="6" fillId="7" borderId="50" xfId="0" applyFont="1" applyFill="1" applyBorder="1" applyAlignment="1">
      <alignment horizontal="center" vertical="center" wrapText="1"/>
    </xf>
    <xf numFmtId="0" fontId="6" fillId="7" borderId="46" xfId="0" applyFont="1" applyFill="1" applyBorder="1" applyAlignment="1">
      <alignment horizontal="center" vertical="center" wrapText="1"/>
    </xf>
    <xf numFmtId="2" fontId="11" fillId="5" borderId="0" xfId="0" applyNumberFormat="1" applyFont="1" applyFill="1" applyBorder="1" applyAlignment="1">
      <alignment horizontal="center" vertical="center" wrapText="1"/>
    </xf>
    <xf numFmtId="2" fontId="11" fillId="5" borderId="36" xfId="0" applyNumberFormat="1" applyFont="1" applyFill="1" applyBorder="1" applyAlignment="1">
      <alignment horizontal="center" vertical="center" wrapText="1"/>
    </xf>
    <xf numFmtId="2" fontId="11" fillId="5" borderId="15" xfId="0" applyNumberFormat="1" applyFont="1" applyFill="1" applyBorder="1" applyAlignment="1">
      <alignment horizontal="center" vertical="center" wrapText="1"/>
    </xf>
    <xf numFmtId="0" fontId="47" fillId="7" borderId="46" xfId="0" applyFont="1" applyFill="1" applyBorder="1" applyAlignment="1">
      <alignment horizontal="center" vertical="center" wrapText="1"/>
    </xf>
    <xf numFmtId="0" fontId="47" fillId="7" borderId="44" xfId="0" applyFont="1" applyFill="1" applyBorder="1" applyAlignment="1">
      <alignment horizontal="center" vertical="center" wrapText="1"/>
    </xf>
    <xf numFmtId="0" fontId="47" fillId="7" borderId="0" xfId="0" applyFont="1" applyFill="1" applyBorder="1" applyAlignment="1">
      <alignment horizontal="center" vertical="center" wrapText="1"/>
    </xf>
    <xf numFmtId="0" fontId="47" fillId="7" borderId="45" xfId="0" applyFont="1" applyFill="1" applyBorder="1" applyAlignment="1">
      <alignment horizontal="center" vertical="center" wrapText="1"/>
    </xf>
    <xf numFmtId="0" fontId="47" fillId="7" borderId="47" xfId="0" applyFont="1" applyFill="1" applyBorder="1" applyAlignment="1">
      <alignment horizontal="center" vertical="center" wrapText="1"/>
    </xf>
    <xf numFmtId="0" fontId="47" fillId="7" borderId="22" xfId="0" applyFont="1" applyFill="1" applyBorder="1" applyAlignment="1">
      <alignment horizontal="center" vertical="center" wrapText="1"/>
    </xf>
    <xf numFmtId="0" fontId="47" fillId="7" borderId="85" xfId="0" applyFont="1" applyFill="1" applyBorder="1" applyAlignment="1">
      <alignment horizontal="center" vertical="center" wrapText="1"/>
    </xf>
    <xf numFmtId="0" fontId="47" fillId="7" borderId="86" xfId="0" applyFont="1" applyFill="1" applyBorder="1" applyAlignment="1">
      <alignment horizontal="center" vertical="center" wrapText="1"/>
    </xf>
    <xf numFmtId="0" fontId="47" fillId="7" borderId="87" xfId="0" applyFont="1" applyFill="1" applyBorder="1" applyAlignment="1">
      <alignment horizontal="center" vertical="center" wrapText="1"/>
    </xf>
    <xf numFmtId="0" fontId="6" fillId="7" borderId="85"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6" fillId="7" borderId="86"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6" fillId="7" borderId="87"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12" fillId="6" borderId="88" xfId="0" applyFont="1" applyFill="1" applyBorder="1" applyAlignment="1">
      <alignment horizontal="center" vertical="center" textRotation="90" wrapText="1"/>
    </xf>
    <xf numFmtId="0" fontId="12" fillId="6" borderId="73" xfId="0" applyFont="1" applyFill="1" applyBorder="1" applyAlignment="1">
      <alignment horizontal="center" vertical="center" textRotation="90" wrapText="1"/>
    </xf>
    <xf numFmtId="0" fontId="12" fillId="6" borderId="74" xfId="0" applyFont="1" applyFill="1" applyBorder="1" applyAlignment="1">
      <alignment horizontal="center" vertical="center" textRotation="90" wrapText="1"/>
    </xf>
    <xf numFmtId="0" fontId="28" fillId="7" borderId="23" xfId="0" applyFont="1" applyFill="1" applyBorder="1" applyAlignment="1">
      <alignment vertical="center" wrapText="1"/>
    </xf>
    <xf numFmtId="0" fontId="22" fillId="5" borderId="19" xfId="0" applyFont="1" applyFill="1" applyBorder="1" applyAlignment="1">
      <alignment vertical="center" wrapText="1"/>
    </xf>
    <xf numFmtId="0" fontId="22" fillId="5" borderId="25" xfId="0" applyFont="1" applyFill="1" applyBorder="1" applyAlignment="1">
      <alignment vertical="center" wrapText="1"/>
    </xf>
    <xf numFmtId="0" fontId="29" fillId="7" borderId="23" xfId="0" applyFont="1" applyFill="1" applyBorder="1" applyAlignment="1">
      <alignment vertical="center" wrapText="1"/>
    </xf>
    <xf numFmtId="0" fontId="25" fillId="5" borderId="19" xfId="0" applyFont="1" applyFill="1" applyBorder="1" applyAlignment="1">
      <alignment vertical="center" wrapText="1"/>
    </xf>
    <xf numFmtId="0" fontId="25" fillId="5" borderId="25" xfId="0" applyFont="1" applyFill="1" applyBorder="1" applyAlignment="1">
      <alignment vertical="center" wrapText="1"/>
    </xf>
    <xf numFmtId="0" fontId="29" fillId="7" borderId="70" xfId="0" applyFont="1" applyFill="1" applyBorder="1" applyAlignment="1">
      <alignment vertical="center" wrapText="1"/>
    </xf>
    <xf numFmtId="0" fontId="25" fillId="5" borderId="67" xfId="0" applyFont="1" applyFill="1" applyBorder="1" applyAlignment="1">
      <alignment vertical="center" wrapText="1"/>
    </xf>
    <xf numFmtId="0" fontId="25" fillId="5" borderId="71" xfId="0" applyFont="1" applyFill="1" applyBorder="1" applyAlignment="1">
      <alignment vertical="center" wrapText="1"/>
    </xf>
    <xf numFmtId="0" fontId="26" fillId="7" borderId="75" xfId="0" applyFont="1" applyFill="1" applyBorder="1" applyAlignment="1">
      <alignment horizontal="center" vertical="center" wrapText="1"/>
    </xf>
    <xf numFmtId="0" fontId="26" fillId="7" borderId="76" xfId="0" applyFont="1" applyFill="1" applyBorder="1" applyAlignment="1">
      <alignment horizontal="center" vertical="center" wrapText="1"/>
    </xf>
    <xf numFmtId="0" fontId="26" fillId="7" borderId="81" xfId="0" applyFont="1" applyFill="1" applyBorder="1" applyAlignment="1">
      <alignment horizontal="center" vertical="center" wrapText="1"/>
    </xf>
    <xf numFmtId="0" fontId="12" fillId="6" borderId="69" xfId="0" applyFont="1" applyFill="1" applyBorder="1" applyAlignment="1">
      <alignment horizontal="center" vertical="center" textRotation="90" wrapText="1"/>
    </xf>
    <xf numFmtId="0" fontId="0" fillId="0" borderId="69" xfId="0" applyBorder="1" applyAlignment="1">
      <alignment horizontal="center" vertical="center" textRotation="90" wrapText="1"/>
    </xf>
    <xf numFmtId="0" fontId="26" fillId="7" borderId="44" xfId="0" applyFont="1" applyFill="1" applyBorder="1" applyAlignment="1">
      <alignment horizontal="center" vertical="center" wrapText="1"/>
    </xf>
    <xf numFmtId="0" fontId="27" fillId="5" borderId="45" xfId="0" applyFont="1" applyFill="1" applyBorder="1" applyAlignment="1">
      <alignment wrapText="1"/>
    </xf>
    <xf numFmtId="0" fontId="27" fillId="5" borderId="22" xfId="0" applyFont="1" applyFill="1" applyBorder="1" applyAlignment="1">
      <alignment wrapText="1"/>
    </xf>
    <xf numFmtId="0" fontId="28" fillId="7" borderId="44" xfId="0" applyFont="1" applyFill="1" applyBorder="1" applyAlignment="1">
      <alignment vertical="center" wrapText="1"/>
    </xf>
    <xf numFmtId="0" fontId="22" fillId="5" borderId="45" xfId="0" applyFont="1" applyFill="1" applyBorder="1" applyAlignment="1">
      <alignment vertical="center" wrapText="1"/>
    </xf>
    <xf numFmtId="0" fontId="22" fillId="5" borderId="22" xfId="0" applyFont="1" applyFill="1" applyBorder="1" applyAlignment="1">
      <alignment vertical="center" wrapText="1"/>
    </xf>
    <xf numFmtId="0" fontId="26" fillId="7" borderId="46" xfId="0" applyFont="1" applyFill="1" applyBorder="1" applyAlignment="1">
      <alignment horizontal="center" vertical="center" wrapText="1"/>
    </xf>
    <xf numFmtId="0" fontId="27" fillId="5" borderId="0" xfId="0" applyFont="1" applyFill="1" applyBorder="1" applyAlignment="1">
      <alignment wrapText="1"/>
    </xf>
    <xf numFmtId="0" fontId="27" fillId="5" borderId="47" xfId="0" applyFont="1" applyFill="1" applyBorder="1" applyAlignment="1">
      <alignment wrapText="1"/>
    </xf>
    <xf numFmtId="0" fontId="26" fillId="7" borderId="68" xfId="0" applyFont="1" applyFill="1" applyBorder="1" applyAlignment="1">
      <alignment horizontal="center" vertical="center" wrapText="1"/>
    </xf>
    <xf numFmtId="0" fontId="27" fillId="5" borderId="68" xfId="0" applyFont="1" applyFill="1" applyBorder="1" applyAlignment="1">
      <alignment wrapText="1"/>
    </xf>
    <xf numFmtId="0" fontId="6" fillId="7" borderId="23" xfId="0" applyFont="1" applyFill="1" applyBorder="1" applyAlignment="1">
      <alignment vertical="center" wrapText="1"/>
    </xf>
    <xf numFmtId="0" fontId="28" fillId="7" borderId="19" xfId="0" applyFont="1" applyFill="1" applyBorder="1" applyAlignment="1">
      <alignment vertical="center" wrapText="1"/>
    </xf>
    <xf numFmtId="0" fontId="28" fillId="7" borderId="25" xfId="0" applyFont="1" applyFill="1" applyBorder="1" applyAlignment="1">
      <alignment vertical="center" wrapText="1"/>
    </xf>
    <xf numFmtId="0" fontId="42" fillId="22" borderId="69" xfId="0" applyFont="1" applyFill="1" applyBorder="1" applyAlignment="1">
      <alignment horizontal="center" vertical="center" textRotation="90" wrapText="1"/>
    </xf>
    <xf numFmtId="0" fontId="7" fillId="7" borderId="23" xfId="0" applyFont="1" applyFill="1" applyBorder="1" applyAlignment="1">
      <alignment vertical="center" wrapText="1"/>
    </xf>
    <xf numFmtId="0" fontId="7" fillId="7" borderId="19" xfId="0" applyFont="1" applyFill="1" applyBorder="1" applyAlignment="1">
      <alignment vertical="center" wrapText="1"/>
    </xf>
    <xf numFmtId="0" fontId="7" fillId="7" borderId="25" xfId="0" applyFont="1" applyFill="1" applyBorder="1" applyAlignment="1">
      <alignment vertical="center" wrapText="1"/>
    </xf>
    <xf numFmtId="0" fontId="28" fillId="7" borderId="70" xfId="0" applyFont="1" applyFill="1" applyBorder="1" applyAlignment="1">
      <alignment vertical="center" wrapText="1"/>
    </xf>
    <xf numFmtId="0" fontId="28" fillId="7" borderId="67" xfId="0" applyFont="1" applyFill="1" applyBorder="1" applyAlignment="1">
      <alignment vertical="center" wrapText="1"/>
    </xf>
    <xf numFmtId="0" fontId="28" fillId="7" borderId="71" xfId="0" applyFont="1" applyFill="1" applyBorder="1" applyAlignment="1">
      <alignment vertical="center" wrapText="1"/>
    </xf>
    <xf numFmtId="0" fontId="43" fillId="22" borderId="72" xfId="0" applyFont="1" applyFill="1" applyBorder="1" applyAlignment="1">
      <alignment horizontal="center" vertical="center" textRotation="90" wrapText="1"/>
    </xf>
    <xf numFmtId="0" fontId="43" fillId="22" borderId="73" xfId="0" applyFont="1" applyFill="1" applyBorder="1" applyAlignment="1">
      <alignment horizontal="center" vertical="center" textRotation="90" wrapText="1"/>
    </xf>
    <xf numFmtId="0" fontId="43" fillId="22" borderId="74" xfId="0" applyFont="1" applyFill="1" applyBorder="1" applyAlignment="1">
      <alignment horizontal="center" vertical="center" textRotation="90" wrapText="1"/>
    </xf>
    <xf numFmtId="0" fontId="26" fillId="7" borderId="77" xfId="0" applyFont="1" applyFill="1" applyBorder="1" applyAlignment="1">
      <alignment horizontal="center" vertical="center" wrapText="1"/>
    </xf>
    <xf numFmtId="0" fontId="28" fillId="7" borderId="78" xfId="0" applyFont="1" applyFill="1" applyBorder="1" applyAlignment="1">
      <alignment vertical="center" wrapText="1"/>
    </xf>
    <xf numFmtId="0" fontId="28" fillId="7" borderId="23" xfId="0" applyFont="1" applyFill="1" applyBorder="1" applyAlignment="1">
      <alignment horizontal="center" vertical="center" wrapText="1"/>
    </xf>
    <xf numFmtId="0" fontId="28" fillId="7" borderId="19" xfId="0" applyFont="1" applyFill="1" applyBorder="1" applyAlignment="1">
      <alignment horizontal="center" vertical="center" wrapText="1"/>
    </xf>
    <xf numFmtId="0" fontId="28" fillId="7" borderId="25" xfId="0" applyFont="1" applyFill="1" applyBorder="1" applyAlignment="1">
      <alignment horizontal="center" vertical="center" wrapText="1"/>
    </xf>
    <xf numFmtId="0" fontId="13" fillId="6" borderId="69" xfId="0" applyFont="1" applyFill="1" applyBorder="1" applyAlignment="1">
      <alignment horizontal="center" vertical="center" textRotation="90" wrapText="1"/>
    </xf>
    <xf numFmtId="0" fontId="27" fillId="5" borderId="45" xfId="0" applyFont="1" applyFill="1" applyBorder="1" applyAlignment="1">
      <alignment horizontal="center" wrapText="1"/>
    </xf>
    <xf numFmtId="0" fontId="27" fillId="5" borderId="22" xfId="0" applyFont="1" applyFill="1" applyBorder="1" applyAlignment="1">
      <alignment horizontal="center" wrapText="1"/>
    </xf>
    <xf numFmtId="0" fontId="26" fillId="7" borderId="44" xfId="0" applyNumberFormat="1" applyFont="1" applyFill="1" applyBorder="1" applyAlignment="1">
      <alignment horizontal="center" vertical="center" wrapText="1"/>
    </xf>
    <xf numFmtId="0" fontId="27" fillId="5" borderId="45" xfId="0" applyNumberFormat="1" applyFont="1" applyFill="1" applyBorder="1" applyAlignment="1">
      <alignment wrapText="1"/>
    </xf>
    <xf numFmtId="0" fontId="27" fillId="5" borderId="22" xfId="0" applyNumberFormat="1" applyFont="1" applyFill="1" applyBorder="1" applyAlignment="1">
      <alignment wrapText="1"/>
    </xf>
    <xf numFmtId="0" fontId="29" fillId="7" borderId="70" xfId="0" applyFont="1" applyFill="1" applyBorder="1" applyAlignment="1">
      <alignment horizontal="left" vertical="center" wrapText="1"/>
    </xf>
    <xf numFmtId="0" fontId="25" fillId="5" borderId="67" xfId="0" applyFont="1" applyFill="1" applyBorder="1" applyAlignment="1">
      <alignment horizontal="left" vertical="center" wrapText="1"/>
    </xf>
    <xf numFmtId="0" fontId="25" fillId="5" borderId="71" xfId="0" applyFont="1" applyFill="1" applyBorder="1" applyAlignment="1">
      <alignment horizontal="left" vertical="center" wrapText="1"/>
    </xf>
    <xf numFmtId="0" fontId="41" fillId="5" borderId="52" xfId="0" applyFont="1" applyFill="1" applyBorder="1" applyAlignment="1">
      <alignment horizontal="center" vertical="center" wrapText="1"/>
    </xf>
    <xf numFmtId="0" fontId="14" fillId="5" borderId="53"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40" fillId="6" borderId="72" xfId="0" applyFont="1" applyFill="1" applyBorder="1" applyAlignment="1">
      <alignment horizontal="center" vertical="center" textRotation="90" wrapText="1"/>
    </xf>
    <xf numFmtId="0" fontId="40" fillId="6" borderId="73" xfId="0" applyFont="1" applyFill="1" applyBorder="1" applyAlignment="1">
      <alignment horizontal="center" vertical="center" textRotation="90" wrapText="1"/>
    </xf>
    <xf numFmtId="0" fontId="40" fillId="6" borderId="74" xfId="0" applyFont="1" applyFill="1" applyBorder="1" applyAlignment="1">
      <alignment horizontal="center" vertical="center" textRotation="90" wrapText="1"/>
    </xf>
    <xf numFmtId="0" fontId="6" fillId="7" borderId="31" xfId="0" applyFont="1" applyFill="1" applyBorder="1" applyAlignment="1">
      <alignment horizontal="center" vertical="center" wrapText="1"/>
    </xf>
    <xf numFmtId="0" fontId="0" fillId="5" borderId="21" xfId="0" applyFill="1" applyBorder="1" applyAlignment="1">
      <alignment horizontal="center" vertical="center" wrapText="1"/>
    </xf>
    <xf numFmtId="0" fontId="6" fillId="7" borderId="47" xfId="0" applyFont="1" applyFill="1" applyBorder="1" applyAlignment="1">
      <alignment horizontal="center" vertical="center" wrapText="1"/>
    </xf>
    <xf numFmtId="0" fontId="0" fillId="5" borderId="22" xfId="0" applyFill="1" applyBorder="1" applyAlignment="1">
      <alignment horizontal="center" vertical="center" wrapText="1"/>
    </xf>
    <xf numFmtId="0" fontId="2" fillId="5" borderId="19" xfId="0" applyFont="1" applyFill="1" applyBorder="1" applyAlignment="1">
      <alignment vertical="center" wrapText="1"/>
    </xf>
    <xf numFmtId="0" fontId="2" fillId="5" borderId="25" xfId="0" applyFont="1" applyFill="1" applyBorder="1" applyAlignment="1">
      <alignment vertical="center" wrapText="1"/>
    </xf>
    <xf numFmtId="0" fontId="27" fillId="5" borderId="6" xfId="0" applyFont="1" applyFill="1" applyBorder="1" applyAlignment="1">
      <alignment wrapText="1"/>
    </xf>
    <xf numFmtId="0" fontId="22" fillId="5" borderId="16" xfId="0" applyFont="1" applyFill="1" applyBorder="1" applyAlignment="1">
      <alignment vertical="center" wrapText="1"/>
    </xf>
    <xf numFmtId="0" fontId="34" fillId="6" borderId="72" xfId="0" applyFont="1" applyFill="1" applyBorder="1" applyAlignment="1">
      <alignment horizontal="center" vertical="center" textRotation="90" wrapText="1"/>
    </xf>
    <xf numFmtId="0" fontId="34" fillId="6" borderId="73" xfId="0" applyFont="1" applyFill="1" applyBorder="1" applyAlignment="1">
      <alignment horizontal="center" vertical="center" textRotation="90" wrapText="1"/>
    </xf>
    <xf numFmtId="0" fontId="34" fillId="6" borderId="74" xfId="0" applyFont="1" applyFill="1" applyBorder="1" applyAlignment="1">
      <alignment horizontal="center" vertical="center" textRotation="90" wrapText="1"/>
    </xf>
    <xf numFmtId="0" fontId="29" fillId="7" borderId="44" xfId="0" applyFont="1" applyFill="1" applyBorder="1" applyAlignment="1">
      <alignment vertical="center" wrapText="1"/>
    </xf>
    <xf numFmtId="0" fontId="25" fillId="5" borderId="45" xfId="0" applyFont="1" applyFill="1" applyBorder="1" applyAlignment="1">
      <alignment vertical="center" wrapText="1"/>
    </xf>
    <xf numFmtId="0" fontId="25" fillId="5" borderId="22" xfId="0" applyFont="1" applyFill="1" applyBorder="1" applyAlignment="1">
      <alignment vertical="center" wrapText="1"/>
    </xf>
    <xf numFmtId="0" fontId="30" fillId="7" borderId="44" xfId="0" applyFont="1" applyFill="1" applyBorder="1" applyAlignment="1">
      <alignment vertical="center" wrapText="1"/>
    </xf>
    <xf numFmtId="0" fontId="39" fillId="5" borderId="45" xfId="0" applyFont="1" applyFill="1" applyBorder="1" applyAlignment="1">
      <alignment vertical="center" wrapText="1"/>
    </xf>
    <xf numFmtId="0" fontId="39" fillId="5" borderId="22" xfId="0" applyFont="1" applyFill="1" applyBorder="1" applyAlignment="1">
      <alignment vertical="center" wrapText="1"/>
    </xf>
    <xf numFmtId="0" fontId="35" fillId="19" borderId="52"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4" xfId="0" applyFont="1" applyFill="1" applyBorder="1" applyAlignment="1">
      <alignment horizontal="center" vertical="center"/>
    </xf>
    <xf numFmtId="0" fontId="36" fillId="21" borderId="52" xfId="0" applyFont="1" applyFill="1" applyBorder="1" applyAlignment="1">
      <alignment horizontal="center" vertical="center"/>
    </xf>
    <xf numFmtId="0" fontId="33" fillId="21" borderId="53" xfId="0" applyFont="1" applyFill="1" applyBorder="1" applyAlignment="1">
      <alignment horizontal="center" vertical="center"/>
    </xf>
    <xf numFmtId="0" fontId="33" fillId="21" borderId="54" xfId="0" applyFont="1" applyFill="1" applyBorder="1" applyAlignment="1">
      <alignment horizontal="center" vertical="center"/>
    </xf>
    <xf numFmtId="0" fontId="17" fillId="26" borderId="52" xfId="0" applyFont="1" applyFill="1" applyBorder="1" applyAlignment="1">
      <alignment horizontal="center" vertical="center"/>
    </xf>
    <xf numFmtId="0" fontId="17" fillId="26" borderId="53" xfId="0" applyFont="1" applyFill="1" applyBorder="1" applyAlignment="1">
      <alignment horizontal="center" vertical="center"/>
    </xf>
    <xf numFmtId="0" fontId="17" fillId="26" borderId="54" xfId="0" applyFont="1" applyFill="1" applyBorder="1" applyAlignment="1">
      <alignment horizontal="center" vertical="center"/>
    </xf>
    <xf numFmtId="0" fontId="17" fillId="23" borderId="52" xfId="0" applyFont="1" applyFill="1" applyBorder="1" applyAlignment="1">
      <alignment horizontal="center" vertical="center"/>
    </xf>
    <xf numFmtId="0" fontId="17" fillId="23" borderId="53" xfId="0" applyFont="1" applyFill="1" applyBorder="1" applyAlignment="1">
      <alignment horizontal="center" vertical="center"/>
    </xf>
    <xf numFmtId="0" fontId="17" fillId="23" borderId="54" xfId="0" applyFont="1" applyFill="1" applyBorder="1" applyAlignment="1">
      <alignment horizontal="center" vertical="center"/>
    </xf>
    <xf numFmtId="0" fontId="17" fillId="2" borderId="52" xfId="0" applyFont="1" applyFill="1" applyBorder="1" applyAlignment="1">
      <alignment horizontal="center" vertical="center"/>
    </xf>
    <xf numFmtId="0" fontId="17" fillId="2" borderId="53" xfId="0" applyFont="1" applyFill="1" applyBorder="1" applyAlignment="1">
      <alignment horizontal="center" vertical="center"/>
    </xf>
    <xf numFmtId="0" fontId="17" fillId="2" borderId="54" xfId="0" applyFont="1" applyFill="1" applyBorder="1" applyAlignment="1">
      <alignment horizontal="center" vertical="center"/>
    </xf>
    <xf numFmtId="0" fontId="16" fillId="12" borderId="52" xfId="0" applyFont="1" applyFill="1" applyBorder="1" applyAlignment="1">
      <alignment horizontal="center" vertical="center"/>
    </xf>
    <xf numFmtId="0" fontId="16" fillId="12" borderId="53" xfId="0" applyFont="1" applyFill="1" applyBorder="1" applyAlignment="1">
      <alignment horizontal="center" vertical="center"/>
    </xf>
    <xf numFmtId="0" fontId="16" fillId="12" borderId="54" xfId="0" applyFont="1" applyFill="1" applyBorder="1" applyAlignment="1">
      <alignment horizontal="center" vertical="center"/>
    </xf>
    <xf numFmtId="0" fontId="16" fillId="13" borderId="52" xfId="0" applyFont="1" applyFill="1" applyBorder="1" applyAlignment="1">
      <alignment horizontal="center" vertical="center"/>
    </xf>
    <xf numFmtId="0" fontId="16" fillId="13" borderId="53" xfId="0" applyFont="1" applyFill="1" applyBorder="1" applyAlignment="1">
      <alignment horizontal="center" vertical="center"/>
    </xf>
    <xf numFmtId="0" fontId="16" fillId="13" borderId="54" xfId="0" applyFont="1" applyFill="1" applyBorder="1" applyAlignment="1">
      <alignment horizontal="center" vertical="center"/>
    </xf>
    <xf numFmtId="0" fontId="15" fillId="14" borderId="52" xfId="0" applyFont="1" applyFill="1" applyBorder="1" applyAlignment="1">
      <alignment horizontal="center" vertical="center"/>
    </xf>
    <xf numFmtId="0" fontId="15" fillId="14" borderId="53" xfId="0" applyFont="1" applyFill="1" applyBorder="1" applyAlignment="1">
      <alignment horizontal="center" vertical="center"/>
    </xf>
    <xf numFmtId="0" fontId="15" fillId="14" borderId="54" xfId="0" applyFont="1" applyFill="1" applyBorder="1" applyAlignment="1">
      <alignment horizontal="center" vertical="center"/>
    </xf>
    <xf numFmtId="0" fontId="16" fillId="15" borderId="52" xfId="0" applyFont="1" applyFill="1" applyBorder="1" applyAlignment="1">
      <alignment horizontal="center" vertical="center"/>
    </xf>
    <xf numFmtId="0" fontId="16" fillId="15" borderId="53" xfId="0" applyFont="1" applyFill="1" applyBorder="1" applyAlignment="1">
      <alignment horizontal="center" vertical="center"/>
    </xf>
    <xf numFmtId="0" fontId="16" fillId="15" borderId="54" xfId="0" applyFont="1" applyFill="1" applyBorder="1" applyAlignment="1">
      <alignment horizontal="center" vertical="center"/>
    </xf>
    <xf numFmtId="0" fontId="17" fillId="17" borderId="52" xfId="0" applyFont="1" applyFill="1" applyBorder="1" applyAlignment="1">
      <alignment horizontal="center" vertical="center"/>
    </xf>
    <xf numFmtId="0" fontId="17" fillId="17" borderId="53" xfId="0" applyFont="1" applyFill="1" applyBorder="1" applyAlignment="1">
      <alignment horizontal="center" vertical="center"/>
    </xf>
    <xf numFmtId="0" fontId="17" fillId="17" borderId="54" xfId="0" applyFont="1" applyFill="1" applyBorder="1" applyAlignment="1">
      <alignment horizontal="center" vertical="center"/>
    </xf>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cellStyles>
  <dxfs count="30">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33"/>
      <color rgb="FFDDF2FF"/>
      <color rgb="FF66CCFF"/>
      <color rgb="FF666699"/>
      <color rgb="FF99CC00"/>
      <color rgb="FFB0A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Analysis!$B$3</c:f>
          <c:strCache>
            <c:ptCount val="1"/>
            <c:pt idx="0">
              <c:v>Type of site</c:v>
            </c:pt>
          </c:strCache>
        </c:strRef>
      </c:tx>
      <c:overlay val="0"/>
      <c:txPr>
        <a:bodyPr/>
        <a:lstStyle/>
        <a:p>
          <a:pPr>
            <a:defRPr/>
          </a:pPr>
          <a:endParaRPr lang="en-US"/>
        </a:p>
      </c:txPr>
    </c:title>
    <c:autoTitleDeleted val="0"/>
    <c:plotArea>
      <c:layout/>
      <c:pieChart>
        <c:varyColors val="1"/>
        <c:ser>
          <c:idx val="1"/>
          <c:order val="0"/>
          <c:tx>
            <c:strRef>
              <c:f>Analysis!$F$4</c:f>
              <c:strCache>
                <c:ptCount val="1"/>
                <c:pt idx="0">
                  <c:v>Percentage</c:v>
                </c:pt>
              </c:strCache>
            </c:strRef>
          </c:tx>
          <c:dLbls>
            <c:showLegendKey val="0"/>
            <c:showVal val="0"/>
            <c:showCatName val="1"/>
            <c:showSerName val="0"/>
            <c:showPercent val="1"/>
            <c:showBubbleSize val="0"/>
            <c:showLeaderLines val="1"/>
          </c:dLbls>
          <c:cat>
            <c:strRef>
              <c:f>Analysis!$G$2:$J$2</c:f>
              <c:strCache>
                <c:ptCount val="4"/>
                <c:pt idx="0">
                  <c:v>Urban</c:v>
                </c:pt>
                <c:pt idx="1">
                  <c:v>Rural</c:v>
                </c:pt>
                <c:pt idx="2">
                  <c:v>Official camp</c:v>
                </c:pt>
                <c:pt idx="3">
                  <c:v>Makeshift camp</c:v>
                </c:pt>
              </c:strCache>
            </c:strRef>
          </c:cat>
          <c:val>
            <c:numRef>
              <c:f>Analysis!$G$4:$J$4</c:f>
              <c:numCache>
                <c:formatCode>0%</c:formatCode>
                <c:ptCount val="4"/>
                <c:pt idx="0">
                  <c:v>0</c:v>
                </c:pt>
                <c:pt idx="1">
                  <c:v>0</c:v>
                </c:pt>
                <c:pt idx="2">
                  <c:v>0</c:v>
                </c:pt>
                <c:pt idx="3">
                  <c:v>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Analysis!$C$50</c:f>
          <c:strCache>
            <c:ptCount val="1"/>
            <c:pt idx="0">
              <c:v>Community members removing children?</c:v>
            </c:pt>
          </c:strCache>
        </c:strRef>
      </c:tx>
      <c:overlay val="0"/>
      <c:txPr>
        <a:bodyPr/>
        <a:lstStyle/>
        <a:p>
          <a:pPr>
            <a:defRPr sz="1200"/>
          </a:pPr>
          <a:endParaRPr lang="en-US"/>
        </a:p>
      </c:txPr>
    </c:title>
    <c:autoTitleDeleted val="0"/>
    <c:plotArea>
      <c:layout/>
      <c:barChart>
        <c:barDir val="col"/>
        <c:grouping val="clustered"/>
        <c:varyColors val="0"/>
        <c:ser>
          <c:idx val="0"/>
          <c:order val="0"/>
          <c:tx>
            <c:strRef>
              <c:f>Analysis!$F$52</c:f>
              <c:strCache>
                <c:ptCount val="1"/>
                <c:pt idx="0">
                  <c:v>Percentage</c:v>
                </c:pt>
              </c:strCache>
            </c:strRef>
          </c:tx>
          <c:invertIfNegative val="0"/>
          <c:cat>
            <c:strRef>
              <c:f>Analysis!$G$50:$I$50</c:f>
              <c:strCache>
                <c:ptCount val="3"/>
                <c:pt idx="0">
                  <c:v>Yes</c:v>
                </c:pt>
                <c:pt idx="1">
                  <c:v>No</c:v>
                </c:pt>
                <c:pt idx="2">
                  <c:v>Response not clear</c:v>
                </c:pt>
              </c:strCache>
            </c:strRef>
          </c:cat>
          <c:val>
            <c:numRef>
              <c:f>Analysis!$G$52:$I$52</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29690240"/>
        <c:axId val="129700224"/>
      </c:barChart>
      <c:catAx>
        <c:axId val="129690240"/>
        <c:scaling>
          <c:orientation val="minMax"/>
        </c:scaling>
        <c:delete val="0"/>
        <c:axPos val="b"/>
        <c:numFmt formatCode="General" sourceLinked="1"/>
        <c:majorTickMark val="out"/>
        <c:minorTickMark val="none"/>
        <c:tickLblPos val="nextTo"/>
        <c:txPr>
          <a:bodyPr rot="0" vert="horz"/>
          <a:lstStyle/>
          <a:p>
            <a:pPr>
              <a:defRPr/>
            </a:pPr>
            <a:endParaRPr lang="en-US"/>
          </a:p>
        </c:txPr>
        <c:crossAx val="129700224"/>
        <c:crosses val="autoZero"/>
        <c:auto val="1"/>
        <c:lblAlgn val="ctr"/>
        <c:lblOffset val="100"/>
        <c:tickLblSkip val="1"/>
        <c:tickMarkSkip val="1"/>
        <c:noMultiLvlLbl val="0"/>
      </c:catAx>
      <c:valAx>
        <c:axId val="129700224"/>
        <c:scaling>
          <c:orientation val="minMax"/>
        </c:scaling>
        <c:delete val="0"/>
        <c:axPos val="l"/>
        <c:majorGridlines/>
        <c:numFmt formatCode="0%" sourceLinked="0"/>
        <c:majorTickMark val="out"/>
        <c:minorTickMark val="none"/>
        <c:tickLblPos val="nextTo"/>
        <c:crossAx val="12969024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Analysis!$C$59</c:f>
          <c:strCache>
            <c:ptCount val="1"/>
            <c:pt idx="0">
              <c:v>Care arrangement for separated children</c:v>
            </c:pt>
          </c:strCache>
        </c:strRef>
      </c:tx>
      <c:overlay val="0"/>
      <c:txPr>
        <a:bodyPr/>
        <a:lstStyle/>
        <a:p>
          <a:pPr>
            <a:defRPr sz="1400"/>
          </a:pPr>
          <a:endParaRPr lang="en-US"/>
        </a:p>
      </c:txPr>
    </c:title>
    <c:autoTitleDeleted val="0"/>
    <c:plotArea>
      <c:layout>
        <c:manualLayout>
          <c:layoutTarget val="inner"/>
          <c:xMode val="edge"/>
          <c:yMode val="edge"/>
          <c:x val="0.102067785005135"/>
          <c:y val="0.18962239816193699"/>
          <c:w val="0.87813963254593197"/>
          <c:h val="0.39444386118401897"/>
        </c:manualLayout>
      </c:layout>
      <c:barChart>
        <c:barDir val="col"/>
        <c:grouping val="clustered"/>
        <c:varyColors val="0"/>
        <c:ser>
          <c:idx val="0"/>
          <c:order val="0"/>
          <c:tx>
            <c:strRef>
              <c:f>Analysis!$F$61</c:f>
              <c:strCache>
                <c:ptCount val="1"/>
                <c:pt idx="0">
                  <c:v>Percentage</c:v>
                </c:pt>
              </c:strCache>
            </c:strRef>
          </c:tx>
          <c:invertIfNegative val="0"/>
          <c:cat>
            <c:strRef>
              <c:f>Analysis!$G$59:$M$59</c:f>
              <c:strCache>
                <c:ptCount val="6"/>
                <c:pt idx="0">
                  <c:v>FFC: formal/govt foster care in the community</c:v>
                </c:pt>
                <c:pt idx="1">
                  <c:v>CHH: live on their own </c:v>
                </c:pt>
                <c:pt idx="2">
                  <c:v>CLS: live on the street</c:v>
                </c:pt>
                <c:pt idx="3">
                  <c:v>FCO: foster care arrangement outside the community</c:v>
                </c:pt>
                <c:pt idx="4">
                  <c:v>IFC: informal foster care in the community</c:v>
                </c:pt>
                <c:pt idx="5">
                  <c:v>Response not clear</c:v>
                </c:pt>
              </c:strCache>
            </c:strRef>
          </c:cat>
          <c:val>
            <c:numRef>
              <c:f>Analysis!$G$61:$M$61</c:f>
              <c:numCache>
                <c:formatCode>0%</c:formatCode>
                <c:ptCount val="7"/>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29746432"/>
        <c:axId val="129747968"/>
      </c:barChart>
      <c:catAx>
        <c:axId val="12974643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29747968"/>
        <c:crosses val="autoZero"/>
        <c:auto val="1"/>
        <c:lblAlgn val="ctr"/>
        <c:lblOffset val="100"/>
        <c:tickLblSkip val="1"/>
        <c:tickMarkSkip val="1"/>
        <c:noMultiLvlLbl val="0"/>
      </c:catAx>
      <c:valAx>
        <c:axId val="129747968"/>
        <c:scaling>
          <c:orientation val="minMax"/>
        </c:scaling>
        <c:delete val="0"/>
        <c:axPos val="l"/>
        <c:majorGridlines/>
        <c:numFmt formatCode="0%" sourceLinked="0"/>
        <c:majorTickMark val="out"/>
        <c:minorTickMark val="none"/>
        <c:tickLblPos val="nextTo"/>
        <c:crossAx val="129746432"/>
        <c:crosses val="autoZero"/>
        <c:crossBetween val="between"/>
      </c:valAx>
    </c:plotArea>
    <c:legend>
      <c:legendPos val="r"/>
      <c:layout>
        <c:manualLayout>
          <c:xMode val="edge"/>
          <c:yMode val="edge"/>
          <c:x val="0.78452330473616105"/>
          <c:y val="0.81161741076781702"/>
          <c:w val="0.16459786108825999"/>
          <c:h val="6.6973753280839904E-2"/>
        </c:manualLayout>
      </c:layout>
      <c:overlay val="0"/>
    </c:legend>
    <c:plotVisOnly val="1"/>
    <c:dispBlanksAs val="gap"/>
    <c:showDLblsOverMax val="0"/>
  </c:chart>
  <c:printSettings>
    <c:headerFooter/>
    <c:pageMargins b="1" l="0.75" r="0.7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Analysis!$C$65</c:f>
          <c:strCache>
            <c:ptCount val="1"/>
            <c:pt idx="0">
              <c:v>Childcare institutions / children homes</c:v>
            </c:pt>
          </c:strCache>
        </c:strRef>
      </c:tx>
      <c:overlay val="0"/>
      <c:txPr>
        <a:bodyPr/>
        <a:lstStyle/>
        <a:p>
          <a:pPr>
            <a:defRPr sz="1200"/>
          </a:pPr>
          <a:endParaRPr lang="en-US"/>
        </a:p>
      </c:txPr>
    </c:title>
    <c:autoTitleDeleted val="0"/>
    <c:plotArea>
      <c:layout/>
      <c:barChart>
        <c:barDir val="col"/>
        <c:grouping val="clustered"/>
        <c:varyColors val="0"/>
        <c:ser>
          <c:idx val="0"/>
          <c:order val="0"/>
          <c:tx>
            <c:strRef>
              <c:f>Analysis!$F$67</c:f>
              <c:strCache>
                <c:ptCount val="1"/>
                <c:pt idx="0">
                  <c:v>Percentage</c:v>
                </c:pt>
              </c:strCache>
            </c:strRef>
          </c:tx>
          <c:invertIfNegative val="0"/>
          <c:cat>
            <c:strRef>
              <c:f>Analysis!$G$65:$I$65</c:f>
              <c:strCache>
                <c:ptCount val="3"/>
                <c:pt idx="0">
                  <c:v>Yes</c:v>
                </c:pt>
                <c:pt idx="1">
                  <c:v>No</c:v>
                </c:pt>
                <c:pt idx="2">
                  <c:v>Response not clear</c:v>
                </c:pt>
              </c:strCache>
            </c:strRef>
          </c:cat>
          <c:val>
            <c:numRef>
              <c:f>Analysis!$G$67:$I$67</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29929600"/>
        <c:axId val="129931136"/>
      </c:barChart>
      <c:catAx>
        <c:axId val="129929600"/>
        <c:scaling>
          <c:orientation val="minMax"/>
        </c:scaling>
        <c:delete val="0"/>
        <c:axPos val="b"/>
        <c:numFmt formatCode="General" sourceLinked="1"/>
        <c:majorTickMark val="out"/>
        <c:minorTickMark val="none"/>
        <c:tickLblPos val="nextTo"/>
        <c:txPr>
          <a:bodyPr rot="0" vert="horz"/>
          <a:lstStyle/>
          <a:p>
            <a:pPr>
              <a:defRPr/>
            </a:pPr>
            <a:endParaRPr lang="en-US"/>
          </a:p>
        </c:txPr>
        <c:crossAx val="129931136"/>
        <c:crosses val="autoZero"/>
        <c:auto val="1"/>
        <c:lblAlgn val="ctr"/>
        <c:lblOffset val="100"/>
        <c:tickLblSkip val="1"/>
        <c:tickMarkSkip val="1"/>
        <c:noMultiLvlLbl val="0"/>
      </c:catAx>
      <c:valAx>
        <c:axId val="129931136"/>
        <c:scaling>
          <c:orientation val="minMax"/>
        </c:scaling>
        <c:delete val="0"/>
        <c:axPos val="l"/>
        <c:majorGridlines/>
        <c:numFmt formatCode="0%" sourceLinked="0"/>
        <c:majorTickMark val="out"/>
        <c:minorTickMark val="none"/>
        <c:tickLblPos val="nextTo"/>
        <c:crossAx val="12992960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Analysis!$C$68</c:f>
          <c:strCache>
            <c:ptCount val="1"/>
            <c:pt idx="0">
              <c:v>What kind of services do they provide?</c:v>
            </c:pt>
          </c:strCache>
        </c:strRef>
      </c:tx>
      <c:overlay val="0"/>
      <c:txPr>
        <a:bodyPr/>
        <a:lstStyle/>
        <a:p>
          <a:pPr>
            <a:defRPr sz="1400"/>
          </a:pPr>
          <a:endParaRPr lang="en-US"/>
        </a:p>
      </c:txPr>
    </c:title>
    <c:autoTitleDeleted val="0"/>
    <c:plotArea>
      <c:layout/>
      <c:barChart>
        <c:barDir val="col"/>
        <c:grouping val="clustered"/>
        <c:varyColors val="0"/>
        <c:ser>
          <c:idx val="0"/>
          <c:order val="0"/>
          <c:tx>
            <c:strRef>
              <c:f>Analysis!$F$70</c:f>
              <c:strCache>
                <c:ptCount val="1"/>
                <c:pt idx="0">
                  <c:v>Percentage</c:v>
                </c:pt>
              </c:strCache>
            </c:strRef>
          </c:tx>
          <c:invertIfNegative val="0"/>
          <c:cat>
            <c:strRef>
              <c:f>Analysis!$G$68:$J$68</c:f>
              <c:strCache>
                <c:ptCount val="4"/>
                <c:pt idx="0">
                  <c:v>Day care</c:v>
                </c:pt>
                <c:pt idx="1">
                  <c:v>Residential care</c:v>
                </c:pt>
                <c:pt idx="2">
                  <c:v>Recreational activities</c:v>
                </c:pt>
                <c:pt idx="3">
                  <c:v>Response not clear</c:v>
                </c:pt>
              </c:strCache>
            </c:strRef>
          </c:cat>
          <c:val>
            <c:numRef>
              <c:f>Analysis!$G$70:$J$70</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29948672"/>
        <c:axId val="129962752"/>
      </c:barChart>
      <c:catAx>
        <c:axId val="129948672"/>
        <c:scaling>
          <c:orientation val="minMax"/>
        </c:scaling>
        <c:delete val="0"/>
        <c:axPos val="b"/>
        <c:numFmt formatCode="General" sourceLinked="1"/>
        <c:majorTickMark val="out"/>
        <c:minorTickMark val="none"/>
        <c:tickLblPos val="nextTo"/>
        <c:txPr>
          <a:bodyPr rot="0" vert="horz"/>
          <a:lstStyle/>
          <a:p>
            <a:pPr>
              <a:defRPr/>
            </a:pPr>
            <a:endParaRPr lang="en-US"/>
          </a:p>
        </c:txPr>
        <c:crossAx val="129962752"/>
        <c:crosses val="autoZero"/>
        <c:auto val="1"/>
        <c:lblAlgn val="ctr"/>
        <c:lblOffset val="100"/>
        <c:tickLblSkip val="1"/>
        <c:tickMarkSkip val="1"/>
        <c:noMultiLvlLbl val="0"/>
      </c:catAx>
      <c:valAx>
        <c:axId val="129962752"/>
        <c:scaling>
          <c:orientation val="minMax"/>
        </c:scaling>
        <c:delete val="0"/>
        <c:axPos val="l"/>
        <c:majorGridlines/>
        <c:numFmt formatCode="0%" sourceLinked="0"/>
        <c:majorTickMark val="out"/>
        <c:minorTickMark val="none"/>
        <c:tickLblPos val="nextTo"/>
        <c:crossAx val="129948672"/>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Analysis!$C$71</c:f>
          <c:strCache>
            <c:ptCount val="1"/>
            <c:pt idx="0">
              <c:v>Risks that result in death or injury of children</c:v>
            </c:pt>
          </c:strCache>
        </c:strRef>
      </c:tx>
      <c:overlay val="0"/>
      <c:txPr>
        <a:bodyPr/>
        <a:lstStyle/>
        <a:p>
          <a:pPr>
            <a:defRPr sz="1200"/>
          </a:pPr>
          <a:endParaRPr lang="en-US"/>
        </a:p>
      </c:txPr>
    </c:title>
    <c:autoTitleDeleted val="0"/>
    <c:plotArea>
      <c:layout/>
      <c:barChart>
        <c:barDir val="col"/>
        <c:grouping val="clustered"/>
        <c:varyColors val="0"/>
        <c:ser>
          <c:idx val="0"/>
          <c:order val="0"/>
          <c:tx>
            <c:strRef>
              <c:f>Analysis!$F$73</c:f>
              <c:strCache>
                <c:ptCount val="1"/>
                <c:pt idx="0">
                  <c:v>Percentage</c:v>
                </c:pt>
              </c:strCache>
            </c:strRef>
          </c:tx>
          <c:invertIfNegative val="0"/>
          <c:cat>
            <c:strRef>
              <c:f>Analysis!$G$71:$R$71</c:f>
              <c:strCache>
                <c:ptCount val="12"/>
                <c:pt idx="0">
                  <c:v>ENV: Environmental risks at home and outside</c:v>
                </c:pt>
                <c:pt idx="1">
                  <c:v>CVL: Civil violence</c:v>
                </c:pt>
                <c:pt idx="2">
                  <c:v>SVL: Sexual violence</c:v>
                </c:pt>
                <c:pt idx="3">
                  <c:v>DMV:  Domestic violence</c:v>
                </c:pt>
                <c:pt idx="4">
                  <c:v>HTP: Harmful traditional practices</c:v>
                </c:pt>
                <c:pt idx="5">
                  <c:v>CRA: Criminal acts</c:v>
                </c:pt>
                <c:pt idx="6">
                  <c:v>CRA: Criminal acts</c:v>
                </c:pt>
                <c:pt idx="7">
                  <c:v>MLA: Militia activities</c:v>
                </c:pt>
                <c:pt idx="8">
                  <c:v>SCP: Severe corporal punishment</c:v>
                </c:pt>
                <c:pt idx="9">
                  <c:v>WAC: Work-related accidents</c:v>
                </c:pt>
                <c:pt idx="10">
                  <c:v>CAC: Car accidents</c:v>
                </c:pt>
                <c:pt idx="11">
                  <c:v>ERW: Landmines or unexploded ordinance</c:v>
                </c:pt>
              </c:strCache>
            </c:strRef>
          </c:cat>
          <c:val>
            <c:numRef>
              <c:f>Analysis!$G$73:$R$73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130013056"/>
        <c:axId val="130014592"/>
      </c:barChart>
      <c:catAx>
        <c:axId val="130013056"/>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130014592"/>
        <c:crosses val="autoZero"/>
        <c:auto val="1"/>
        <c:lblAlgn val="ctr"/>
        <c:lblOffset val="100"/>
        <c:tickLblSkip val="1"/>
        <c:tickMarkSkip val="1"/>
        <c:noMultiLvlLbl val="0"/>
      </c:catAx>
      <c:valAx>
        <c:axId val="130014592"/>
        <c:scaling>
          <c:orientation val="minMax"/>
        </c:scaling>
        <c:delete val="0"/>
        <c:axPos val="l"/>
        <c:majorGridlines/>
        <c:numFmt formatCode="0%" sourceLinked="0"/>
        <c:majorTickMark val="out"/>
        <c:minorTickMark val="none"/>
        <c:tickLblPos val="nextTo"/>
        <c:crossAx val="130013056"/>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Analysis!$C$74</c:f>
          <c:strCache>
            <c:ptCount val="1"/>
            <c:pt idx="0">
              <c:v>Places where environmental risks are higher for children</c:v>
            </c:pt>
          </c:strCache>
        </c:strRef>
      </c:tx>
      <c:overlay val="0"/>
      <c:txPr>
        <a:bodyPr/>
        <a:lstStyle/>
        <a:p>
          <a:pPr>
            <a:defRPr sz="1200"/>
          </a:pPr>
          <a:endParaRPr lang="en-US"/>
        </a:p>
      </c:txPr>
    </c:title>
    <c:autoTitleDeleted val="0"/>
    <c:plotArea>
      <c:layout>
        <c:manualLayout>
          <c:layoutTarget val="inner"/>
          <c:xMode val="edge"/>
          <c:yMode val="edge"/>
          <c:x val="0.102067785005135"/>
          <c:y val="0.16983755597903499"/>
          <c:w val="0.682584089352961"/>
          <c:h val="0.404737946044185"/>
        </c:manualLayout>
      </c:layout>
      <c:barChart>
        <c:barDir val="col"/>
        <c:grouping val="clustered"/>
        <c:varyColors val="0"/>
        <c:ser>
          <c:idx val="0"/>
          <c:order val="0"/>
          <c:tx>
            <c:strRef>
              <c:f>Analysis!$F$76</c:f>
              <c:strCache>
                <c:ptCount val="1"/>
                <c:pt idx="0">
                  <c:v>Percentage</c:v>
                </c:pt>
              </c:strCache>
            </c:strRef>
          </c:tx>
          <c:invertIfNegative val="0"/>
          <c:cat>
            <c:strRef>
              <c:f>Analysis!$G$74:$Q$74</c:f>
              <c:strCache>
                <c:ptCount val="9"/>
                <c:pt idx="0">
                  <c:v>1. at home</c:v>
                </c:pt>
                <c:pt idx="1">
                  <c:v>2. in camp (outside of home)</c:v>
                </c:pt>
                <c:pt idx="2">
                  <c:v>3. in school</c:v>
                </c:pt>
                <c:pt idx="3">
                  <c:v>4. on the way to school</c:v>
                </c:pt>
                <c:pt idx="4">
                  <c:v>5. at work</c:v>
                </c:pt>
                <c:pt idx="5">
                  <c:v>6. on the way to work</c:v>
                </c:pt>
                <c:pt idx="6">
                  <c:v>7. at the market</c:v>
                </c:pt>
                <c:pt idx="7">
                  <c:v>8. on the way to market</c:v>
                </c:pt>
                <c:pt idx="8">
                  <c:v>Response not clear</c:v>
                </c:pt>
              </c:strCache>
            </c:strRef>
          </c:cat>
          <c:val>
            <c:numRef>
              <c:f>Analysis!$G$76:$Q$76</c:f>
              <c:numCache>
                <c:formatCode>0%</c:formatCode>
                <c:ptCount val="11"/>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axId val="130052864"/>
        <c:axId val="130054400"/>
      </c:barChart>
      <c:catAx>
        <c:axId val="130052864"/>
        <c:scaling>
          <c:orientation val="minMax"/>
        </c:scaling>
        <c:delete val="0"/>
        <c:axPos val="b"/>
        <c:numFmt formatCode="General" sourceLinked="1"/>
        <c:majorTickMark val="out"/>
        <c:minorTickMark val="none"/>
        <c:tickLblPos val="nextTo"/>
        <c:txPr>
          <a:bodyPr rot="5400000" vert="horz" anchor="ctr" anchorCtr="1"/>
          <a:lstStyle/>
          <a:p>
            <a:pPr>
              <a:defRPr/>
            </a:pPr>
            <a:endParaRPr lang="en-US"/>
          </a:p>
        </c:txPr>
        <c:crossAx val="130054400"/>
        <c:crosses val="autoZero"/>
        <c:auto val="1"/>
        <c:lblAlgn val="ctr"/>
        <c:lblOffset val="100"/>
        <c:tickLblSkip val="1"/>
        <c:tickMarkSkip val="1"/>
        <c:noMultiLvlLbl val="0"/>
      </c:catAx>
      <c:valAx>
        <c:axId val="130054400"/>
        <c:scaling>
          <c:orientation val="minMax"/>
        </c:scaling>
        <c:delete val="0"/>
        <c:axPos val="l"/>
        <c:majorGridlines/>
        <c:numFmt formatCode="0%" sourceLinked="0"/>
        <c:majorTickMark val="out"/>
        <c:minorTickMark val="none"/>
        <c:tickLblPos val="nextTo"/>
        <c:crossAx val="130052864"/>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spPr>
    <a:ln>
      <a:solidFill>
        <a:sysClr val="windowText" lastClr="000000">
          <a:tint val="75000"/>
          <a:shade val="95000"/>
          <a:satMod val="105000"/>
        </a:sysClr>
      </a:solidFill>
    </a:ln>
  </c:spPr>
  <c:printSettings>
    <c:headerFooter/>
    <c:pageMargins b="1" l="0.75" r="0.75" t="1" header="0.5" footer="0.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Analysis!$C$77</c:f>
          <c:strCache>
            <c:ptCount val="1"/>
            <c:pt idx="0">
              <c:v>Estimated number of violent deaths &amp; injuries to children </c:v>
            </c:pt>
          </c:strCache>
        </c:strRef>
      </c:tx>
      <c:overlay val="0"/>
      <c:txPr>
        <a:bodyPr/>
        <a:lstStyle/>
        <a:p>
          <a:pPr>
            <a:defRPr sz="1300"/>
          </a:pPr>
          <a:endParaRPr lang="en-US"/>
        </a:p>
      </c:txPr>
    </c:title>
    <c:autoTitleDeleted val="0"/>
    <c:plotArea>
      <c:layout/>
      <c:barChart>
        <c:barDir val="col"/>
        <c:grouping val="clustered"/>
        <c:varyColors val="0"/>
        <c:ser>
          <c:idx val="0"/>
          <c:order val="0"/>
          <c:tx>
            <c:strRef>
              <c:f>Analysis!$F$79</c:f>
              <c:strCache>
                <c:ptCount val="1"/>
                <c:pt idx="0">
                  <c:v>Percentage</c:v>
                </c:pt>
              </c:strCache>
            </c:strRef>
          </c:tx>
          <c:invertIfNegative val="0"/>
          <c:cat>
            <c:strRef>
              <c:f>Analysis!$G$77:$L$77</c:f>
              <c:strCache>
                <c:ptCount val="6"/>
                <c:pt idx="0">
                  <c:v> 1-5</c:v>
                </c:pt>
                <c:pt idx="1">
                  <c:v> 5-10</c:v>
                </c:pt>
                <c:pt idx="2">
                  <c:v> 10-20</c:v>
                </c:pt>
                <c:pt idx="3">
                  <c:v> 20-50</c:v>
                </c:pt>
                <c:pt idx="4">
                  <c:v> &gt;50</c:v>
                </c:pt>
                <c:pt idx="5">
                  <c:v>Response not clear</c:v>
                </c:pt>
              </c:strCache>
            </c:strRef>
          </c:cat>
          <c:val>
            <c:numRef>
              <c:f>Analysis!$G$79:$L$79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31468672"/>
        <c:axId val="131474560"/>
      </c:barChart>
      <c:catAx>
        <c:axId val="13146867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31474560"/>
        <c:crosses val="autoZero"/>
        <c:auto val="1"/>
        <c:lblAlgn val="ctr"/>
        <c:lblOffset val="100"/>
        <c:tickLblSkip val="1"/>
        <c:tickMarkSkip val="1"/>
        <c:noMultiLvlLbl val="0"/>
      </c:catAx>
      <c:valAx>
        <c:axId val="131474560"/>
        <c:scaling>
          <c:orientation val="minMax"/>
        </c:scaling>
        <c:delete val="0"/>
        <c:axPos val="l"/>
        <c:majorGridlines/>
        <c:numFmt formatCode="0%" sourceLinked="0"/>
        <c:majorTickMark val="out"/>
        <c:minorTickMark val="none"/>
        <c:tickLblPos val="nextTo"/>
        <c:crossAx val="131468672"/>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Analysis!$C$80</c:f>
          <c:strCache>
            <c:ptCount val="1"/>
            <c:pt idx="0">
              <c:v>Children committing acts of violence?</c:v>
            </c:pt>
          </c:strCache>
        </c:strRef>
      </c:tx>
      <c:overlay val="0"/>
      <c:txPr>
        <a:bodyPr/>
        <a:lstStyle/>
        <a:p>
          <a:pPr>
            <a:defRPr sz="1400"/>
          </a:pPr>
          <a:endParaRPr lang="en-US"/>
        </a:p>
      </c:txPr>
    </c:title>
    <c:autoTitleDeleted val="0"/>
    <c:plotArea>
      <c:layout/>
      <c:barChart>
        <c:barDir val="col"/>
        <c:grouping val="clustered"/>
        <c:varyColors val="0"/>
        <c:ser>
          <c:idx val="0"/>
          <c:order val="0"/>
          <c:tx>
            <c:strRef>
              <c:f>Analysis!$F$82</c:f>
              <c:strCache>
                <c:ptCount val="1"/>
                <c:pt idx="0">
                  <c:v>Percentage</c:v>
                </c:pt>
              </c:strCache>
            </c:strRef>
          </c:tx>
          <c:invertIfNegative val="0"/>
          <c:cat>
            <c:strRef>
              <c:f>Analysis!$G$80:$I$80</c:f>
              <c:strCache>
                <c:ptCount val="3"/>
                <c:pt idx="0">
                  <c:v>Yes</c:v>
                </c:pt>
                <c:pt idx="1">
                  <c:v>No</c:v>
                </c:pt>
                <c:pt idx="2">
                  <c:v>Response not clear</c:v>
                </c:pt>
              </c:strCache>
            </c:strRef>
          </c:cat>
          <c:val>
            <c:numRef>
              <c:f>Analysis!$G$82:$I$82</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31524864"/>
        <c:axId val="131526656"/>
      </c:barChart>
      <c:catAx>
        <c:axId val="131524864"/>
        <c:scaling>
          <c:orientation val="minMax"/>
        </c:scaling>
        <c:delete val="0"/>
        <c:axPos val="b"/>
        <c:numFmt formatCode="General" sourceLinked="1"/>
        <c:majorTickMark val="out"/>
        <c:minorTickMark val="none"/>
        <c:tickLblPos val="nextTo"/>
        <c:txPr>
          <a:bodyPr rot="0" vert="horz"/>
          <a:lstStyle/>
          <a:p>
            <a:pPr>
              <a:defRPr/>
            </a:pPr>
            <a:endParaRPr lang="en-US"/>
          </a:p>
        </c:txPr>
        <c:crossAx val="131526656"/>
        <c:crosses val="autoZero"/>
        <c:auto val="1"/>
        <c:lblAlgn val="ctr"/>
        <c:lblOffset val="100"/>
        <c:tickLblSkip val="1"/>
        <c:tickMarkSkip val="1"/>
        <c:noMultiLvlLbl val="0"/>
      </c:catAx>
      <c:valAx>
        <c:axId val="131526656"/>
        <c:scaling>
          <c:orientation val="minMax"/>
        </c:scaling>
        <c:delete val="0"/>
        <c:axPos val="l"/>
        <c:majorGridlines/>
        <c:numFmt formatCode="0%" sourceLinked="0"/>
        <c:majorTickMark val="out"/>
        <c:minorTickMark val="none"/>
        <c:tickLblPos val="nextTo"/>
        <c:crossAx val="131524864"/>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Analysis!$C$83</c:f>
          <c:strCache>
            <c:ptCount val="1"/>
            <c:pt idx="0">
              <c:v>Type of violence children participate in</c:v>
            </c:pt>
          </c:strCache>
        </c:strRef>
      </c:tx>
      <c:overlay val="0"/>
      <c:txPr>
        <a:bodyPr/>
        <a:lstStyle/>
        <a:p>
          <a:pPr>
            <a:defRPr sz="1200"/>
          </a:pPr>
          <a:endParaRPr lang="en-US"/>
        </a:p>
      </c:txPr>
    </c:title>
    <c:autoTitleDeleted val="0"/>
    <c:plotArea>
      <c:layout>
        <c:manualLayout>
          <c:layoutTarget val="inner"/>
          <c:xMode val="edge"/>
          <c:yMode val="edge"/>
          <c:x val="0.102067785005135"/>
          <c:y val="0.16983755597903499"/>
          <c:w val="0.75630198869372101"/>
          <c:h val="0.404737946044185"/>
        </c:manualLayout>
      </c:layout>
      <c:barChart>
        <c:barDir val="col"/>
        <c:grouping val="clustered"/>
        <c:varyColors val="0"/>
        <c:ser>
          <c:idx val="0"/>
          <c:order val="0"/>
          <c:tx>
            <c:strRef>
              <c:f>Analysis!$F$85</c:f>
              <c:strCache>
                <c:ptCount val="1"/>
                <c:pt idx="0">
                  <c:v>Percentage</c:v>
                </c:pt>
              </c:strCache>
            </c:strRef>
          </c:tx>
          <c:invertIfNegative val="0"/>
          <c:cat>
            <c:strRef>
              <c:f>Analysis!$G$83:$O$83</c:f>
              <c:strCache>
                <c:ptCount val="8"/>
                <c:pt idx="0">
                  <c:v>GNG: gang activities</c:v>
                </c:pt>
                <c:pt idx="1">
                  <c:v>LTP: looting and/or pillage</c:v>
                </c:pt>
                <c:pt idx="2">
                  <c:v>CVL: civil violence</c:v>
                </c:pt>
                <c:pt idx="3">
                  <c:v>SVL: sexual violence</c:v>
                </c:pt>
                <c:pt idx="4">
                  <c:v>ASH: attack on schools and/or community infrastructure</c:v>
                </c:pt>
                <c:pt idx="5">
                  <c:v>ACV: attack on civilians</c:v>
                </c:pt>
                <c:pt idx="6">
                  <c:v>RCC: recruitment of other children</c:v>
                </c:pt>
                <c:pt idx="7">
                  <c:v>Response not clear</c:v>
                </c:pt>
              </c:strCache>
            </c:strRef>
          </c:cat>
          <c:val>
            <c:numRef>
              <c:f>Analysis!$G$85:$O$85</c:f>
              <c:numCache>
                <c:formatCode>0%</c:formatCode>
                <c:ptCount val="9"/>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axId val="130126976"/>
        <c:axId val="130128512"/>
      </c:barChart>
      <c:catAx>
        <c:axId val="130126976"/>
        <c:scaling>
          <c:orientation val="minMax"/>
        </c:scaling>
        <c:delete val="0"/>
        <c:axPos val="b"/>
        <c:numFmt formatCode="General" sourceLinked="1"/>
        <c:majorTickMark val="out"/>
        <c:minorTickMark val="none"/>
        <c:tickLblPos val="nextTo"/>
        <c:txPr>
          <a:bodyPr rot="5400000" vert="horz" anchor="ctr" anchorCtr="1"/>
          <a:lstStyle/>
          <a:p>
            <a:pPr>
              <a:defRPr/>
            </a:pPr>
            <a:endParaRPr lang="en-US"/>
          </a:p>
        </c:txPr>
        <c:crossAx val="130128512"/>
        <c:crosses val="autoZero"/>
        <c:auto val="1"/>
        <c:lblAlgn val="ctr"/>
        <c:lblOffset val="100"/>
        <c:tickLblSkip val="1"/>
        <c:tickMarkSkip val="1"/>
        <c:noMultiLvlLbl val="0"/>
      </c:catAx>
      <c:valAx>
        <c:axId val="130128512"/>
        <c:scaling>
          <c:orientation val="minMax"/>
        </c:scaling>
        <c:delete val="0"/>
        <c:axPos val="l"/>
        <c:majorGridlines/>
        <c:numFmt formatCode="0%" sourceLinked="0"/>
        <c:majorTickMark val="out"/>
        <c:minorTickMark val="none"/>
        <c:tickLblPos val="nextTo"/>
        <c:crossAx val="130126976"/>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Analysis!$C$53</c:f>
          <c:strCache>
            <c:ptCount val="1"/>
            <c:pt idx="0">
              <c:v>List of separated children and adolescents?</c:v>
            </c:pt>
          </c:strCache>
        </c:strRef>
      </c:tx>
      <c:layout>
        <c:manualLayout>
          <c:xMode val="edge"/>
          <c:yMode val="edge"/>
          <c:x val="0.13406860157700301"/>
          <c:y val="2.97582086964264E-2"/>
        </c:manualLayout>
      </c:layout>
      <c:overlay val="0"/>
      <c:txPr>
        <a:bodyPr/>
        <a:lstStyle/>
        <a:p>
          <a:pPr>
            <a:defRPr sz="1600"/>
          </a:pPr>
          <a:endParaRPr lang="en-US"/>
        </a:p>
      </c:txPr>
    </c:title>
    <c:autoTitleDeleted val="0"/>
    <c:plotArea>
      <c:layout/>
      <c:barChart>
        <c:barDir val="col"/>
        <c:grouping val="clustered"/>
        <c:varyColors val="0"/>
        <c:ser>
          <c:idx val="0"/>
          <c:order val="0"/>
          <c:tx>
            <c:strRef>
              <c:f>Analysis!$F$55</c:f>
              <c:strCache>
                <c:ptCount val="1"/>
                <c:pt idx="0">
                  <c:v>Percentage</c:v>
                </c:pt>
              </c:strCache>
            </c:strRef>
          </c:tx>
          <c:invertIfNegative val="0"/>
          <c:cat>
            <c:strRef>
              <c:f>Analysis!$G$53:$I$53</c:f>
              <c:strCache>
                <c:ptCount val="3"/>
                <c:pt idx="0">
                  <c:v>Yes</c:v>
                </c:pt>
                <c:pt idx="1">
                  <c:v>No</c:v>
                </c:pt>
                <c:pt idx="2">
                  <c:v>Response not clear</c:v>
                </c:pt>
              </c:strCache>
            </c:strRef>
          </c:cat>
          <c:val>
            <c:numRef>
              <c:f>Analysis!$G$55:$I$55</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31878912"/>
        <c:axId val="131880448"/>
      </c:barChart>
      <c:catAx>
        <c:axId val="131878912"/>
        <c:scaling>
          <c:orientation val="minMax"/>
        </c:scaling>
        <c:delete val="0"/>
        <c:axPos val="b"/>
        <c:numFmt formatCode="General" sourceLinked="1"/>
        <c:majorTickMark val="out"/>
        <c:minorTickMark val="none"/>
        <c:tickLblPos val="nextTo"/>
        <c:txPr>
          <a:bodyPr rot="0" vert="horz"/>
          <a:lstStyle/>
          <a:p>
            <a:pPr>
              <a:defRPr/>
            </a:pPr>
            <a:endParaRPr lang="en-US"/>
          </a:p>
        </c:txPr>
        <c:crossAx val="131880448"/>
        <c:crosses val="autoZero"/>
        <c:auto val="1"/>
        <c:lblAlgn val="ctr"/>
        <c:lblOffset val="100"/>
        <c:tickLblSkip val="1"/>
        <c:tickMarkSkip val="1"/>
        <c:noMultiLvlLbl val="0"/>
      </c:catAx>
      <c:valAx>
        <c:axId val="131880448"/>
        <c:scaling>
          <c:orientation val="minMax"/>
        </c:scaling>
        <c:delete val="0"/>
        <c:axPos val="l"/>
        <c:majorGridlines/>
        <c:numFmt formatCode="0%" sourceLinked="0"/>
        <c:majorTickMark val="out"/>
        <c:minorTickMark val="none"/>
        <c:tickLblPos val="nextTo"/>
        <c:crossAx val="131878912"/>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Analysis!$C$23</c:f>
          <c:strCache>
            <c:ptCount val="1"/>
            <c:pt idx="0">
              <c:v>How many are separated?</c:v>
            </c:pt>
          </c:strCache>
        </c:strRef>
      </c:tx>
      <c:overlay val="0"/>
      <c:spPr>
        <a:noFill/>
        <a:ln w="25400">
          <a:noFill/>
        </a:ln>
      </c:spPr>
      <c:txPr>
        <a:bodyPr/>
        <a:lstStyle/>
        <a:p>
          <a:pPr>
            <a:defRPr sz="1600"/>
          </a:pPr>
          <a:endParaRPr lang="en-US"/>
        </a:p>
      </c:txPr>
    </c:title>
    <c:autoTitleDeleted val="0"/>
    <c:plotArea>
      <c:layout/>
      <c:barChart>
        <c:barDir val="col"/>
        <c:grouping val="clustered"/>
        <c:varyColors val="0"/>
        <c:ser>
          <c:idx val="0"/>
          <c:order val="0"/>
          <c:tx>
            <c:strRef>
              <c:f>Analysis!$F$25</c:f>
              <c:strCache>
                <c:ptCount val="1"/>
                <c:pt idx="0">
                  <c:v>Percentage</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invertIfNegative val="0"/>
          <c:cat>
            <c:strRef>
              <c:f>Analysis!$G$23:$L$23</c:f>
              <c:strCache>
                <c:ptCount val="6"/>
                <c:pt idx="0">
                  <c:v>1-10</c:v>
                </c:pt>
                <c:pt idx="1">
                  <c:v>10-20</c:v>
                </c:pt>
                <c:pt idx="2">
                  <c:v>20-50</c:v>
                </c:pt>
                <c:pt idx="3">
                  <c:v>50-100</c:v>
                </c:pt>
                <c:pt idx="4">
                  <c:v>&gt;100</c:v>
                </c:pt>
                <c:pt idx="5">
                  <c:v>Response not clear</c:v>
                </c:pt>
              </c:strCache>
            </c:strRef>
          </c:cat>
          <c:val>
            <c:numRef>
              <c:f>Analysis!$G$25:$L$25</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18989952"/>
        <c:axId val="118991488"/>
      </c:barChart>
      <c:catAx>
        <c:axId val="118989952"/>
        <c:scaling>
          <c:orientation val="minMax"/>
        </c:scaling>
        <c:delete val="0"/>
        <c:axPos val="b"/>
        <c:numFmt formatCode="General" sourceLinked="1"/>
        <c:majorTickMark val="out"/>
        <c:minorTickMark val="none"/>
        <c:tickLblPos val="nextTo"/>
        <c:spPr>
          <a:ln w="3175">
            <a:solidFill>
              <a:srgbClr val="808080"/>
            </a:solidFill>
            <a:prstDash val="solid"/>
          </a:ln>
        </c:spPr>
        <c:crossAx val="118991488"/>
        <c:crosses val="autoZero"/>
        <c:auto val="1"/>
        <c:lblAlgn val="ctr"/>
        <c:lblOffset val="100"/>
        <c:tickLblSkip val="1"/>
        <c:tickMarkSkip val="1"/>
        <c:noMultiLvlLbl val="0"/>
      </c:catAx>
      <c:valAx>
        <c:axId val="118991488"/>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crossAx val="118989952"/>
        <c:crosses val="autoZero"/>
        <c:crossBetween val="between"/>
      </c:valAx>
      <c:spPr>
        <a:solidFill>
          <a:srgbClr val="FFFFFF"/>
        </a:solidFill>
        <a:ln w="25400">
          <a:noFill/>
        </a:ln>
      </c:spPr>
    </c:plotArea>
    <c:legend>
      <c:legendPos val="r"/>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1" l="0.75" r="0.75" t="1" header="0.5" footer="0.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Analysis!$C$56</c:f>
          <c:strCache>
            <c:ptCount val="1"/>
            <c:pt idx="0">
              <c:v>List of parents with missing children?</c:v>
            </c:pt>
          </c:strCache>
        </c:strRef>
      </c:tx>
      <c:overlay val="0"/>
      <c:txPr>
        <a:bodyPr/>
        <a:lstStyle/>
        <a:p>
          <a:pPr>
            <a:defRPr sz="1600"/>
          </a:pPr>
          <a:endParaRPr lang="en-US"/>
        </a:p>
      </c:txPr>
    </c:title>
    <c:autoTitleDeleted val="0"/>
    <c:plotArea>
      <c:layout/>
      <c:barChart>
        <c:barDir val="col"/>
        <c:grouping val="clustered"/>
        <c:varyColors val="0"/>
        <c:ser>
          <c:idx val="0"/>
          <c:order val="0"/>
          <c:tx>
            <c:strRef>
              <c:f>Analysis!$F$58</c:f>
              <c:strCache>
                <c:ptCount val="1"/>
                <c:pt idx="0">
                  <c:v>Percentage</c:v>
                </c:pt>
              </c:strCache>
            </c:strRef>
          </c:tx>
          <c:invertIfNegative val="0"/>
          <c:cat>
            <c:strRef>
              <c:f>Analysis!$G$56:$I$56</c:f>
              <c:strCache>
                <c:ptCount val="3"/>
                <c:pt idx="0">
                  <c:v>Yes</c:v>
                </c:pt>
                <c:pt idx="1">
                  <c:v>No</c:v>
                </c:pt>
                <c:pt idx="2">
                  <c:v>Response not clear</c:v>
                </c:pt>
              </c:strCache>
            </c:strRef>
          </c:cat>
          <c:val>
            <c:numRef>
              <c:f>Analysis!$G$58:$I$58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31906560"/>
        <c:axId val="131920640"/>
      </c:barChart>
      <c:catAx>
        <c:axId val="131906560"/>
        <c:scaling>
          <c:orientation val="minMax"/>
        </c:scaling>
        <c:delete val="0"/>
        <c:axPos val="b"/>
        <c:numFmt formatCode="General" sourceLinked="1"/>
        <c:majorTickMark val="out"/>
        <c:minorTickMark val="none"/>
        <c:tickLblPos val="nextTo"/>
        <c:txPr>
          <a:bodyPr rot="0" vert="horz"/>
          <a:lstStyle/>
          <a:p>
            <a:pPr>
              <a:defRPr/>
            </a:pPr>
            <a:endParaRPr lang="en-US"/>
          </a:p>
        </c:txPr>
        <c:crossAx val="131920640"/>
        <c:crosses val="autoZero"/>
        <c:auto val="1"/>
        <c:lblAlgn val="ctr"/>
        <c:lblOffset val="100"/>
        <c:tickLblSkip val="1"/>
        <c:tickMarkSkip val="1"/>
        <c:noMultiLvlLbl val="0"/>
      </c:catAx>
      <c:valAx>
        <c:axId val="131920640"/>
        <c:scaling>
          <c:orientation val="minMax"/>
        </c:scaling>
        <c:delete val="0"/>
        <c:axPos val="l"/>
        <c:majorGridlines/>
        <c:numFmt formatCode="0%" sourceLinked="0"/>
        <c:majorTickMark val="out"/>
        <c:minorTickMark val="none"/>
        <c:tickLblPos val="nextTo"/>
        <c:crossAx val="13190656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Analysis!$C$92</c:f>
          <c:strCache>
            <c:ptCount val="1"/>
            <c:pt idx="0">
              <c:v>Changes in boys' behaviour</c:v>
            </c:pt>
          </c:strCache>
        </c:strRef>
      </c:tx>
      <c:layout>
        <c:manualLayout>
          <c:xMode val="edge"/>
          <c:yMode val="edge"/>
          <c:x val="0.26078183304374802"/>
          <c:y val="2.17128906183216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Analysis!$F$94</c:f>
              <c:strCache>
                <c:ptCount val="1"/>
                <c:pt idx="0">
                  <c:v>Percentage</c:v>
                </c:pt>
              </c:strCache>
            </c:strRef>
          </c:tx>
          <c:invertIfNegative val="0"/>
          <c:cat>
            <c:strRef>
              <c:f>Analysis!$G$92:$Z$92</c:f>
              <c:strCache>
                <c:ptCount val="19"/>
                <c:pt idx="0">
                  <c:v>UCS: Unusual crying and screaming</c:v>
                </c:pt>
                <c:pt idx="1">
                  <c:v>AGG: More aggressive behaviour</c:v>
                </c:pt>
                <c:pt idx="2">
                  <c:v>VYC: Violence against younger children</c:v>
                </c:pt>
                <c:pt idx="3">
                  <c:v>CCR: Committing crimes</c:v>
                </c:pt>
                <c:pt idx="4">
                  <c:v>UWS: Unwillingness to go to school</c:v>
                </c:pt>
                <c:pt idx="5">
                  <c:v>LWH: Less willingness to help caregivers and siblings</c:v>
                </c:pt>
                <c:pt idx="6">
                  <c:v>DRB: Disrespectful behaviour in the family</c:v>
                </c:pt>
                <c:pt idx="7">
                  <c:v>SDN: Sadness </c:v>
                </c:pt>
                <c:pt idx="8">
                  <c:v>SAB: Substance abuse</c:v>
                </c:pt>
                <c:pt idx="9">
                  <c:v>NTM: Having nightmares and/or not being able to sleep </c:v>
                </c:pt>
                <c:pt idx="10">
                  <c:v>ATS: Anti-social </c:v>
                </c:pt>
                <c:pt idx="11">
                  <c:v>HPP: Helping parent more than before                                              </c:v>
                </c:pt>
                <c:pt idx="12">
                  <c:v>STF: Spending more time with friends</c:v>
                </c:pt>
                <c:pt idx="13">
                  <c:v>STP: Spending more time on sport and playing  </c:v>
                </c:pt>
                <c:pt idx="14">
                  <c:v>COC: Caring for others in the community      </c:v>
                </c:pt>
                <c:pt idx="15">
                  <c:v>ASR: attending school regularly/interested in education</c:v>
                </c:pt>
                <c:pt idx="16">
                  <c:v>HSB: Engaging in high risk sexual behavior</c:v>
                </c:pt>
                <c:pt idx="17">
                  <c:v>JAF: Wanting to join/joining armed forces or groups</c:v>
                </c:pt>
                <c:pt idx="18">
                  <c:v>Response not clear</c:v>
                </c:pt>
              </c:strCache>
            </c:strRef>
          </c:cat>
          <c:val>
            <c:numRef>
              <c:f>Analysis!$G$94:$Z$94</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er>
        <c:dLbls>
          <c:showLegendKey val="0"/>
          <c:showVal val="0"/>
          <c:showCatName val="0"/>
          <c:showSerName val="0"/>
          <c:showPercent val="0"/>
          <c:showBubbleSize val="0"/>
        </c:dLbls>
        <c:gapWidth val="150"/>
        <c:axId val="131708800"/>
        <c:axId val="131710336"/>
      </c:barChart>
      <c:catAx>
        <c:axId val="131708800"/>
        <c:scaling>
          <c:orientation val="minMax"/>
        </c:scaling>
        <c:delete val="0"/>
        <c:axPos val="b"/>
        <c:numFmt formatCode="General" sourceLinked="1"/>
        <c:majorTickMark val="out"/>
        <c:minorTickMark val="none"/>
        <c:tickLblPos val="nextTo"/>
        <c:txPr>
          <a:bodyPr rot="-900000" vert="horz"/>
          <a:lstStyle/>
          <a:p>
            <a:pPr>
              <a:defRPr/>
            </a:pPr>
            <a:endParaRPr lang="en-US"/>
          </a:p>
        </c:txPr>
        <c:crossAx val="131710336"/>
        <c:crosses val="autoZero"/>
        <c:auto val="1"/>
        <c:lblAlgn val="ctr"/>
        <c:lblOffset val="100"/>
        <c:tickMarkSkip val="1"/>
        <c:noMultiLvlLbl val="0"/>
      </c:catAx>
      <c:valAx>
        <c:axId val="131710336"/>
        <c:scaling>
          <c:orientation val="minMax"/>
        </c:scaling>
        <c:delete val="0"/>
        <c:axPos val="l"/>
        <c:majorGridlines/>
        <c:numFmt formatCode="0%" sourceLinked="0"/>
        <c:majorTickMark val="out"/>
        <c:minorTickMark val="none"/>
        <c:tickLblPos val="nextTo"/>
        <c:crossAx val="131708800"/>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Analysis!$C$113</c:f>
          <c:strCache>
            <c:ptCount val="1"/>
            <c:pt idx="0">
              <c:v>What are the main sources of stress for caregivers in the community?</c:v>
            </c:pt>
          </c:strCache>
        </c:strRef>
      </c:tx>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64610206837535"/>
        </c:manualLayout>
      </c:layout>
      <c:barChart>
        <c:barDir val="col"/>
        <c:grouping val="clustered"/>
        <c:varyColors val="0"/>
        <c:ser>
          <c:idx val="0"/>
          <c:order val="0"/>
          <c:tx>
            <c:strRef>
              <c:f>Analysis!$F$115</c:f>
              <c:strCache>
                <c:ptCount val="1"/>
                <c:pt idx="0">
                  <c:v>Percentage</c:v>
                </c:pt>
              </c:strCache>
            </c:strRef>
          </c:tx>
          <c:invertIfNegative val="0"/>
          <c:cat>
            <c:strRef>
              <c:f>Analysis!$G$113:$P$113</c:f>
              <c:strCache>
                <c:ptCount val="10"/>
                <c:pt idx="0">
                  <c:v>1. ongoing conflict        </c:v>
                </c:pt>
                <c:pt idx="1">
                  <c:v>2. lack of food</c:v>
                </c:pt>
                <c:pt idx="2">
                  <c:v>3. lack of shelter</c:v>
                </c:pt>
                <c:pt idx="3">
                  <c:v>4. loss of property</c:v>
                </c:pt>
                <c:pt idx="4">
                  <c:v>5. lost livelihood</c:v>
                </c:pt>
                <c:pt idx="5">
                  <c:v>6. children’s safety</c:v>
                </c:pt>
                <c:pt idx="6">
                  <c:v>7. violence within community</c:v>
                </c:pt>
                <c:pt idx="7">
                  <c:v>8. not being able to return home</c:v>
                </c:pt>
                <c:pt idx="8">
                  <c:v>9. being separated from their community</c:v>
                </c:pt>
                <c:pt idx="9">
                  <c:v>10. inability to carry out cultural or religious rituals</c:v>
                </c:pt>
              </c:strCache>
            </c:strRef>
          </c:cat>
          <c:val>
            <c:numRef>
              <c:f>Analysis!$G$115:$P$115</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50"/>
        <c:axId val="131748608"/>
        <c:axId val="131750144"/>
      </c:barChart>
      <c:catAx>
        <c:axId val="131748608"/>
        <c:scaling>
          <c:orientation val="minMax"/>
        </c:scaling>
        <c:delete val="0"/>
        <c:axPos val="b"/>
        <c:numFmt formatCode="@" sourceLinked="1"/>
        <c:majorTickMark val="out"/>
        <c:minorTickMark val="none"/>
        <c:tickLblPos val="nextTo"/>
        <c:txPr>
          <a:bodyPr rot="-540000" vert="horz" anchor="ctr" anchorCtr="1"/>
          <a:lstStyle/>
          <a:p>
            <a:pPr>
              <a:defRPr/>
            </a:pPr>
            <a:endParaRPr lang="en-US"/>
          </a:p>
        </c:txPr>
        <c:crossAx val="131750144"/>
        <c:crosses val="autoZero"/>
        <c:auto val="1"/>
        <c:lblAlgn val="ctr"/>
        <c:lblOffset val="100"/>
        <c:tickLblSkip val="1"/>
        <c:tickMarkSkip val="1"/>
        <c:noMultiLvlLbl val="0"/>
      </c:catAx>
      <c:valAx>
        <c:axId val="131750144"/>
        <c:scaling>
          <c:orientation val="minMax"/>
        </c:scaling>
        <c:delete val="0"/>
        <c:axPos val="l"/>
        <c:majorGridlines/>
        <c:numFmt formatCode="0%" sourceLinked="0"/>
        <c:majorTickMark val="out"/>
        <c:minorTickMark val="none"/>
        <c:tickLblPos val="nextTo"/>
        <c:crossAx val="131748608"/>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Analysis!$C$131</c:f>
          <c:strCache>
            <c:ptCount val="1"/>
            <c:pt idx="0">
              <c:v>Main sources used by the community to acquire information</c:v>
            </c:pt>
          </c:strCache>
        </c:strRef>
      </c:tx>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54258349362154901"/>
        </c:manualLayout>
      </c:layout>
      <c:barChart>
        <c:barDir val="col"/>
        <c:grouping val="clustered"/>
        <c:varyColors val="0"/>
        <c:ser>
          <c:idx val="0"/>
          <c:order val="0"/>
          <c:tx>
            <c:strRef>
              <c:f>Analysis!$F$133</c:f>
              <c:strCache>
                <c:ptCount val="1"/>
                <c:pt idx="0">
                  <c:v>Percentage</c:v>
                </c:pt>
              </c:strCache>
            </c:strRef>
          </c:tx>
          <c:invertIfNegative val="0"/>
          <c:cat>
            <c:strRef>
              <c:f>Analysis!$G$131:$T$131</c:f>
              <c:strCache>
                <c:ptCount val="14"/>
                <c:pt idx="0">
                  <c:v>1. Radio</c:v>
                </c:pt>
                <c:pt idx="1">
                  <c:v>2. TV</c:v>
                </c:pt>
                <c:pt idx="2">
                  <c:v>3. Newspapers/magazines</c:v>
                </c:pt>
                <c:pt idx="3">
                  <c:v>4. telephone / voice call</c:v>
                </c:pt>
                <c:pt idx="4">
                  <c:v>5. SMS</c:v>
                </c:pt>
                <c:pt idx="5">
                  <c:v>6. internet</c:v>
                </c:pt>
                <c:pt idx="6">
                  <c:v>7. Noticeboards and posters</c:v>
                </c:pt>
                <c:pt idx="7">
                  <c:v>8. Community leader</c:v>
                </c:pt>
                <c:pt idx="8">
                  <c:v>9. Friends, neighbours and family</c:v>
                </c:pt>
                <c:pt idx="9">
                  <c:v>10. Religious leader</c:v>
                </c:pt>
                <c:pt idx="10">
                  <c:v>11. Government official</c:v>
                </c:pt>
                <c:pt idx="11">
                  <c:v>12. Military official</c:v>
                </c:pt>
                <c:pt idx="12">
                  <c:v>13. Aid workers</c:v>
                </c:pt>
                <c:pt idx="13">
                  <c:v>Response not clear</c:v>
                </c:pt>
              </c:strCache>
            </c:strRef>
          </c:cat>
          <c:val>
            <c:numRef>
              <c:f>Analysis!$G$133:$T$133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LegendKey val="0"/>
          <c:showVal val="0"/>
          <c:showCatName val="0"/>
          <c:showSerName val="0"/>
          <c:showPercent val="0"/>
          <c:showBubbleSize val="0"/>
        </c:dLbls>
        <c:gapWidth val="150"/>
        <c:axId val="131784064"/>
        <c:axId val="131794048"/>
      </c:barChart>
      <c:catAx>
        <c:axId val="131784064"/>
        <c:scaling>
          <c:orientation val="minMax"/>
        </c:scaling>
        <c:delete val="0"/>
        <c:axPos val="b"/>
        <c:numFmt formatCode="General" sourceLinked="1"/>
        <c:majorTickMark val="out"/>
        <c:minorTickMark val="none"/>
        <c:tickLblPos val="nextTo"/>
        <c:txPr>
          <a:bodyPr rot="-5400000" vert="horz" anchor="ctr" anchorCtr="0"/>
          <a:lstStyle/>
          <a:p>
            <a:pPr>
              <a:defRPr/>
            </a:pPr>
            <a:endParaRPr lang="en-US"/>
          </a:p>
        </c:txPr>
        <c:crossAx val="131794048"/>
        <c:crosses val="autoZero"/>
        <c:auto val="1"/>
        <c:lblAlgn val="ctr"/>
        <c:lblOffset val="100"/>
        <c:tickLblSkip val="1"/>
        <c:tickMarkSkip val="1"/>
        <c:noMultiLvlLbl val="0"/>
      </c:catAx>
      <c:valAx>
        <c:axId val="131794048"/>
        <c:scaling>
          <c:orientation val="minMax"/>
        </c:scaling>
        <c:delete val="0"/>
        <c:axPos val="l"/>
        <c:majorGridlines/>
        <c:numFmt formatCode="0%" sourceLinked="0"/>
        <c:majorTickMark val="out"/>
        <c:minorTickMark val="none"/>
        <c:tickLblPos val="nextTo"/>
        <c:crossAx val="131784064"/>
        <c:crosses val="autoZero"/>
        <c:crossBetween val="between"/>
      </c:valAx>
    </c:plotArea>
    <c:legend>
      <c:legendPos val="r"/>
      <c:layout>
        <c:manualLayout>
          <c:xMode val="edge"/>
          <c:yMode val="edge"/>
          <c:x val="0.89274635857976503"/>
          <c:y val="0.33471304203171798"/>
          <c:w val="6.1495856093999102E-2"/>
          <c:h val="7.0994541235650604E-2"/>
        </c:manualLayout>
      </c:layout>
      <c:overlay val="0"/>
    </c:legend>
    <c:plotVisOnly val="1"/>
    <c:dispBlanksAs val="gap"/>
    <c:showDLblsOverMax val="0"/>
  </c:chart>
  <c:printSettings>
    <c:headerFooter/>
    <c:pageMargins b="1" l="0.75" r="0.75" t="1" header="0.5" footer="0.5"/>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Analysis!$C$182</c:f>
          <c:strCache>
            <c:ptCount val="1"/>
            <c:pt idx="0">
              <c:v>Gender distribution of unaccompanied children</c:v>
            </c:pt>
          </c:strCache>
        </c:strRef>
      </c:tx>
      <c:overlay val="0"/>
      <c:txPr>
        <a:bodyPr/>
        <a:lstStyle/>
        <a:p>
          <a:pPr>
            <a:defRPr sz="1600"/>
          </a:pPr>
          <a:endParaRPr lang="en-US"/>
        </a:p>
      </c:txPr>
    </c:title>
    <c:autoTitleDeleted val="0"/>
    <c:plotArea>
      <c:layout/>
      <c:barChart>
        <c:barDir val="col"/>
        <c:grouping val="clustered"/>
        <c:varyColors val="0"/>
        <c:ser>
          <c:idx val="0"/>
          <c:order val="0"/>
          <c:tx>
            <c:strRef>
              <c:f>Analysis!$F$184</c:f>
              <c:strCache>
                <c:ptCount val="1"/>
                <c:pt idx="0">
                  <c:v>Percentage</c:v>
                </c:pt>
              </c:strCache>
            </c:strRef>
          </c:tx>
          <c:invertIfNegative val="0"/>
          <c:cat>
            <c:strRef>
              <c:f>Analysis!$G$182:$J$182</c:f>
              <c:strCache>
                <c:ptCount val="4"/>
                <c:pt idx="0">
                  <c:v>more girls than boys are targeted</c:v>
                </c:pt>
                <c:pt idx="1">
                  <c:v>more boys than girls are targeted</c:v>
                </c:pt>
                <c:pt idx="2">
                  <c:v>no difference</c:v>
                </c:pt>
                <c:pt idx="3">
                  <c:v>Response not clear</c:v>
                </c:pt>
              </c:strCache>
            </c:strRef>
          </c:cat>
          <c:val>
            <c:numRef>
              <c:f>Analysis!$G$184:$J$184</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31827584"/>
        <c:axId val="131829120"/>
      </c:barChart>
      <c:catAx>
        <c:axId val="131827584"/>
        <c:scaling>
          <c:orientation val="minMax"/>
        </c:scaling>
        <c:delete val="0"/>
        <c:axPos val="b"/>
        <c:numFmt formatCode="General" sourceLinked="1"/>
        <c:majorTickMark val="out"/>
        <c:minorTickMark val="none"/>
        <c:tickLblPos val="nextTo"/>
        <c:txPr>
          <a:bodyPr rot="0" vert="horz"/>
          <a:lstStyle/>
          <a:p>
            <a:pPr>
              <a:defRPr/>
            </a:pPr>
            <a:endParaRPr lang="en-US"/>
          </a:p>
        </c:txPr>
        <c:crossAx val="131829120"/>
        <c:crosses val="autoZero"/>
        <c:auto val="1"/>
        <c:lblAlgn val="ctr"/>
        <c:lblOffset val="100"/>
        <c:tickLblSkip val="1"/>
        <c:tickMarkSkip val="1"/>
        <c:noMultiLvlLbl val="0"/>
      </c:catAx>
      <c:valAx>
        <c:axId val="131829120"/>
        <c:scaling>
          <c:orientation val="minMax"/>
        </c:scaling>
        <c:delete val="0"/>
        <c:axPos val="l"/>
        <c:majorGridlines/>
        <c:numFmt formatCode="0%" sourceLinked="0"/>
        <c:majorTickMark val="out"/>
        <c:minorTickMark val="none"/>
        <c:tickLblPos val="nextTo"/>
        <c:crossAx val="131827584"/>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Analysis!$C$179</c:f>
          <c:strCache>
            <c:ptCount val="1"/>
            <c:pt idx="0">
              <c:v>In what situation does sexual violence occur?</c:v>
            </c:pt>
          </c:strCache>
        </c:strRef>
      </c:tx>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55830933633295798"/>
        </c:manualLayout>
      </c:layout>
      <c:barChart>
        <c:barDir val="col"/>
        <c:grouping val="clustered"/>
        <c:varyColors val="0"/>
        <c:ser>
          <c:idx val="0"/>
          <c:order val="0"/>
          <c:tx>
            <c:strRef>
              <c:f>Analysis!$F$181</c:f>
              <c:strCache>
                <c:ptCount val="1"/>
                <c:pt idx="0">
                  <c:v>Percentage</c:v>
                </c:pt>
              </c:strCache>
            </c:strRef>
          </c:tx>
          <c:invertIfNegative val="0"/>
          <c:cat>
            <c:strRef>
              <c:f>Analysis!$G$179:$T$179</c:f>
              <c:strCache>
                <c:ptCount val="13"/>
                <c:pt idx="0">
                  <c:v>1. while at home</c:v>
                </c:pt>
                <c:pt idx="1">
                  <c:v>2. while collecting firewood</c:v>
                </c:pt>
                <c:pt idx="2">
                  <c:v>3. while at school</c:v>
                </c:pt>
                <c:pt idx="3">
                  <c:v>4. while playing around the camp/village</c:v>
                </c:pt>
                <c:pt idx="4">
                  <c:v>5.  on the way to school</c:v>
                </c:pt>
                <c:pt idx="5">
                  <c:v>6. when at workplace</c:v>
                </c:pt>
                <c:pt idx="6">
                  <c:v>7. while collecting water</c:v>
                </c:pt>
                <c:pt idx="7">
                  <c:v>8. while working in the fields</c:v>
                </c:pt>
                <c:pt idx="8">
                  <c:v>9. during population movement</c:v>
                </c:pt>
                <c:pt idx="9">
                  <c:v>10. upon arrival at the camp/community </c:v>
                </c:pt>
                <c:pt idx="10">
                  <c:v>11. during armed group attacks</c:v>
                </c:pt>
                <c:pt idx="11">
                  <c:v>12. in common areas, such as around latrines/showers, etc</c:v>
                </c:pt>
                <c:pt idx="12">
                  <c:v>Response not clear</c:v>
                </c:pt>
              </c:strCache>
            </c:strRef>
          </c:cat>
          <c:val>
            <c:numRef>
              <c:f>Analysis!$G$181:$T$181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150"/>
        <c:axId val="144139008"/>
        <c:axId val="144140544"/>
      </c:barChart>
      <c:catAx>
        <c:axId val="144139008"/>
        <c:scaling>
          <c:orientation val="minMax"/>
        </c:scaling>
        <c:delete val="0"/>
        <c:axPos val="b"/>
        <c:numFmt formatCode="General" sourceLinked="1"/>
        <c:majorTickMark val="out"/>
        <c:minorTickMark val="none"/>
        <c:tickLblPos val="nextTo"/>
        <c:txPr>
          <a:bodyPr rot="-900000" vert="horz" anchor="ctr" anchorCtr="1"/>
          <a:lstStyle/>
          <a:p>
            <a:pPr>
              <a:defRPr/>
            </a:pPr>
            <a:endParaRPr lang="en-US"/>
          </a:p>
        </c:txPr>
        <c:crossAx val="144140544"/>
        <c:crosses val="autoZero"/>
        <c:auto val="1"/>
        <c:lblAlgn val="ctr"/>
        <c:lblOffset val="100"/>
        <c:tickLblSkip val="1"/>
        <c:tickMarkSkip val="1"/>
        <c:noMultiLvlLbl val="0"/>
      </c:catAx>
      <c:valAx>
        <c:axId val="144140544"/>
        <c:scaling>
          <c:orientation val="minMax"/>
        </c:scaling>
        <c:delete val="0"/>
        <c:axPos val="l"/>
        <c:majorGridlines/>
        <c:numFmt formatCode="0%" sourceLinked="0"/>
        <c:majorTickMark val="out"/>
        <c:minorTickMark val="none"/>
        <c:tickLblPos val="nextTo"/>
        <c:crossAx val="144139008"/>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Analysis!$C$185</c:f>
          <c:strCache>
            <c:ptCount val="1"/>
            <c:pt idx="0">
              <c:v>Age distribution of unaccompanied children</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Analysis!$F$187</c:f>
              <c:strCache>
                <c:ptCount val="1"/>
                <c:pt idx="0">
                  <c:v>Percentage</c:v>
                </c:pt>
              </c:strCache>
            </c:strRef>
          </c:tx>
          <c:invertIfNegative val="0"/>
          <c:cat>
            <c:strRef>
              <c:f>Analysis!$G$185:$J$185</c:f>
              <c:strCache>
                <c:ptCount val="4"/>
                <c:pt idx="0">
                  <c:v>children under 14 are mostly targeted</c:v>
                </c:pt>
                <c:pt idx="1">
                  <c:v>children over 14 are mostly targeted</c:v>
                </c:pt>
                <c:pt idx="2">
                  <c:v>no difference</c:v>
                </c:pt>
                <c:pt idx="3">
                  <c:v>Response not clear</c:v>
                </c:pt>
              </c:strCache>
            </c:strRef>
          </c:cat>
          <c:val>
            <c:numRef>
              <c:f>Analysis!$G$187:$J$187</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44256384"/>
        <c:axId val="144262272"/>
      </c:barChart>
      <c:catAx>
        <c:axId val="144256384"/>
        <c:scaling>
          <c:orientation val="minMax"/>
        </c:scaling>
        <c:delete val="0"/>
        <c:axPos val="b"/>
        <c:numFmt formatCode="General" sourceLinked="1"/>
        <c:majorTickMark val="out"/>
        <c:minorTickMark val="none"/>
        <c:tickLblPos val="nextTo"/>
        <c:txPr>
          <a:bodyPr rot="0" vert="horz"/>
          <a:lstStyle/>
          <a:p>
            <a:pPr>
              <a:defRPr/>
            </a:pPr>
            <a:endParaRPr lang="en-US"/>
          </a:p>
        </c:txPr>
        <c:crossAx val="144262272"/>
        <c:crosses val="autoZero"/>
        <c:auto val="1"/>
        <c:lblAlgn val="ctr"/>
        <c:lblOffset val="100"/>
        <c:tickLblSkip val="1"/>
        <c:tickMarkSkip val="1"/>
        <c:noMultiLvlLbl val="0"/>
      </c:catAx>
      <c:valAx>
        <c:axId val="144262272"/>
        <c:scaling>
          <c:orientation val="minMax"/>
        </c:scaling>
        <c:delete val="0"/>
        <c:axPos val="l"/>
        <c:majorGridlines/>
        <c:numFmt formatCode="0%" sourceLinked="0"/>
        <c:majorTickMark val="out"/>
        <c:minorTickMark val="none"/>
        <c:tickLblPos val="nextTo"/>
        <c:crossAx val="144256384"/>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Analysis!$C$188</c:f>
          <c:strCache>
            <c:ptCount val="1"/>
            <c:pt idx="0">
              <c:v>If a child or an adolescent is a victim of sexual violence, would s/he normally seek help?</c:v>
            </c:pt>
          </c:strCache>
        </c:strRef>
      </c:tx>
      <c:overlay val="0"/>
      <c:txPr>
        <a:bodyPr/>
        <a:lstStyle/>
        <a:p>
          <a:pPr>
            <a:defRPr sz="1400"/>
          </a:pPr>
          <a:endParaRPr lang="en-US"/>
        </a:p>
      </c:txPr>
    </c:title>
    <c:autoTitleDeleted val="0"/>
    <c:plotArea>
      <c:layout>
        <c:manualLayout>
          <c:layoutTarget val="inner"/>
          <c:xMode val="edge"/>
          <c:yMode val="edge"/>
          <c:x val="0.102067785005135"/>
          <c:y val="0.16983755597903499"/>
          <c:w val="0.75630198869372101"/>
          <c:h val="0.65783526927729397"/>
        </c:manualLayout>
      </c:layout>
      <c:barChart>
        <c:barDir val="col"/>
        <c:grouping val="clustered"/>
        <c:varyColors val="0"/>
        <c:ser>
          <c:idx val="0"/>
          <c:order val="0"/>
          <c:tx>
            <c:strRef>
              <c:f>Analysis!$F$193</c:f>
              <c:strCache>
                <c:ptCount val="1"/>
                <c:pt idx="0">
                  <c:v>Percentage</c:v>
                </c:pt>
              </c:strCache>
            </c:strRef>
          </c:tx>
          <c:invertIfNegative val="0"/>
          <c:cat>
            <c:strRef>
              <c:f>Analysis!$G$188:$I$188</c:f>
              <c:strCache>
                <c:ptCount val="3"/>
                <c:pt idx="0">
                  <c:v>Yes</c:v>
                </c:pt>
                <c:pt idx="1">
                  <c:v>No</c:v>
                </c:pt>
                <c:pt idx="2">
                  <c:v>Response not clear</c:v>
                </c:pt>
              </c:strCache>
            </c:strRef>
          </c:cat>
          <c:val>
            <c:numRef>
              <c:f>Analysis!$G$190:$I$190</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4296192"/>
        <c:axId val="144302080"/>
      </c:barChart>
      <c:catAx>
        <c:axId val="144296192"/>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144302080"/>
        <c:crosses val="autoZero"/>
        <c:auto val="1"/>
        <c:lblAlgn val="ctr"/>
        <c:lblOffset val="100"/>
        <c:tickLblSkip val="1"/>
        <c:tickMarkSkip val="1"/>
        <c:noMultiLvlLbl val="0"/>
      </c:catAx>
      <c:valAx>
        <c:axId val="144302080"/>
        <c:scaling>
          <c:orientation val="minMax"/>
        </c:scaling>
        <c:delete val="0"/>
        <c:axPos val="l"/>
        <c:majorGridlines/>
        <c:numFmt formatCode="0%" sourceLinked="0"/>
        <c:majorTickMark val="out"/>
        <c:minorTickMark val="none"/>
        <c:tickLblPos val="nextTo"/>
        <c:crossAx val="144296192"/>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Analysis!$C$191</c:f>
          <c:strCache>
            <c:ptCount val="1"/>
            <c:pt idx="0">
              <c:v>Who do they normally turn to for help?</c:v>
            </c:pt>
          </c:strCache>
        </c:strRef>
      </c:tx>
      <c:overlay val="0"/>
      <c:txPr>
        <a:bodyPr/>
        <a:lstStyle/>
        <a:p>
          <a:pPr>
            <a:defRPr sz="1600"/>
          </a:pPr>
          <a:endParaRPr lang="en-US"/>
        </a:p>
      </c:txPr>
    </c:title>
    <c:autoTitleDeleted val="0"/>
    <c:plotArea>
      <c:layout/>
      <c:barChart>
        <c:barDir val="col"/>
        <c:grouping val="clustered"/>
        <c:varyColors val="0"/>
        <c:ser>
          <c:idx val="0"/>
          <c:order val="0"/>
          <c:tx>
            <c:strRef>
              <c:f>Analysis!$F$193</c:f>
              <c:strCache>
                <c:ptCount val="1"/>
                <c:pt idx="0">
                  <c:v>Percentage</c:v>
                </c:pt>
              </c:strCache>
            </c:strRef>
          </c:tx>
          <c:invertIfNegative val="0"/>
          <c:cat>
            <c:strRef>
              <c:f>Analysis!$G$191:$R$191</c:f>
              <c:strCache>
                <c:ptCount val="11"/>
                <c:pt idx="0">
                  <c:v>1. mother</c:v>
                </c:pt>
                <c:pt idx="1">
                  <c:v>2. father</c:v>
                </c:pt>
                <c:pt idx="2">
                  <c:v>3. friends</c:v>
                </c:pt>
                <c:pt idx="3">
                  <c:v>4. grandparents</c:v>
                </c:pt>
                <c:pt idx="4">
                  <c:v>5. other family members</c:v>
                </c:pt>
                <c:pt idx="5">
                  <c:v>6. religious leaders</c:v>
                </c:pt>
                <c:pt idx="6">
                  <c:v>7. health worker</c:v>
                </c:pt>
                <c:pt idx="7">
                  <c:v>8. teacher</c:v>
                </c:pt>
                <c:pt idx="8">
                  <c:v>9. social worker</c:v>
                </c:pt>
                <c:pt idx="9">
                  <c:v>10. local chief</c:v>
                </c:pt>
                <c:pt idx="10">
                  <c:v>Response not clear</c:v>
                </c:pt>
              </c:strCache>
            </c:strRef>
          </c:cat>
          <c:val>
            <c:numRef>
              <c:f>Analysis!$G$193:$R$193</c:f>
              <c:numCache>
                <c:formatCode>0%</c:formatCode>
                <c:ptCount val="12"/>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150"/>
        <c:axId val="143877632"/>
        <c:axId val="143879168"/>
      </c:barChart>
      <c:catAx>
        <c:axId val="143877632"/>
        <c:scaling>
          <c:orientation val="minMax"/>
        </c:scaling>
        <c:delete val="0"/>
        <c:axPos val="b"/>
        <c:numFmt formatCode="General" sourceLinked="1"/>
        <c:majorTickMark val="out"/>
        <c:minorTickMark val="none"/>
        <c:tickLblPos val="nextTo"/>
        <c:txPr>
          <a:bodyPr rot="0" vert="horz"/>
          <a:lstStyle/>
          <a:p>
            <a:pPr>
              <a:defRPr/>
            </a:pPr>
            <a:endParaRPr lang="en-US"/>
          </a:p>
        </c:txPr>
        <c:crossAx val="143879168"/>
        <c:crosses val="autoZero"/>
        <c:auto val="1"/>
        <c:lblAlgn val="ctr"/>
        <c:lblOffset val="100"/>
        <c:tickLblSkip val="1"/>
        <c:tickMarkSkip val="1"/>
        <c:noMultiLvlLbl val="0"/>
      </c:catAx>
      <c:valAx>
        <c:axId val="143879168"/>
        <c:scaling>
          <c:orientation val="minMax"/>
        </c:scaling>
        <c:delete val="0"/>
        <c:axPos val="l"/>
        <c:majorGridlines/>
        <c:numFmt formatCode="0%" sourceLinked="0"/>
        <c:majorTickMark val="out"/>
        <c:minorTickMark val="none"/>
        <c:tickLblPos val="nextTo"/>
        <c:crossAx val="143877632"/>
        <c:crosses val="autoZero"/>
        <c:crossBetween val="between"/>
      </c:valAx>
    </c:plotArea>
    <c:legend>
      <c:legendPos val="r"/>
      <c:layout>
        <c:manualLayout>
          <c:xMode val="edge"/>
          <c:yMode val="edge"/>
          <c:x val="0.89282831049790334"/>
          <c:y val="0.33471304203171798"/>
          <c:w val="9.6302162103859335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Analysis!$C$194</c:f>
          <c:strCache>
            <c:ptCount val="1"/>
            <c:pt idx="0">
              <c:v>Do you know of SV services available to the community?</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Analysis!$F$196</c:f>
              <c:strCache>
                <c:ptCount val="1"/>
                <c:pt idx="0">
                  <c:v>Percentage</c:v>
                </c:pt>
              </c:strCache>
            </c:strRef>
          </c:tx>
          <c:invertIfNegative val="0"/>
          <c:cat>
            <c:strRef>
              <c:f>Analysis!$G$194:$I$194</c:f>
              <c:strCache>
                <c:ptCount val="3"/>
                <c:pt idx="0">
                  <c:v>Yes</c:v>
                </c:pt>
                <c:pt idx="1">
                  <c:v>No</c:v>
                </c:pt>
                <c:pt idx="2">
                  <c:v>Response not clear</c:v>
                </c:pt>
              </c:strCache>
            </c:strRef>
          </c:cat>
          <c:val>
            <c:numRef>
              <c:f>Analysis!$G$196:$I$196</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3925632"/>
        <c:axId val="143927168"/>
      </c:barChart>
      <c:catAx>
        <c:axId val="143925632"/>
        <c:scaling>
          <c:orientation val="minMax"/>
        </c:scaling>
        <c:delete val="0"/>
        <c:axPos val="b"/>
        <c:numFmt formatCode="General" sourceLinked="1"/>
        <c:majorTickMark val="out"/>
        <c:minorTickMark val="none"/>
        <c:tickLblPos val="nextTo"/>
        <c:txPr>
          <a:bodyPr rot="0" vert="horz"/>
          <a:lstStyle/>
          <a:p>
            <a:pPr>
              <a:defRPr/>
            </a:pPr>
            <a:endParaRPr lang="en-US"/>
          </a:p>
        </c:txPr>
        <c:crossAx val="143927168"/>
        <c:crosses val="autoZero"/>
        <c:auto val="1"/>
        <c:lblAlgn val="ctr"/>
        <c:lblOffset val="100"/>
        <c:tickLblSkip val="1"/>
        <c:tickMarkSkip val="1"/>
        <c:noMultiLvlLbl val="0"/>
      </c:catAx>
      <c:valAx>
        <c:axId val="143927168"/>
        <c:scaling>
          <c:orientation val="minMax"/>
        </c:scaling>
        <c:delete val="0"/>
        <c:axPos val="l"/>
        <c:majorGridlines/>
        <c:numFmt formatCode="0%" sourceLinked="0"/>
        <c:majorTickMark val="out"/>
        <c:minorTickMark val="none"/>
        <c:tickLblPos val="nextTo"/>
        <c:crossAx val="143925632"/>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Analysis!$C$35</c:f>
          <c:strCache>
            <c:ptCount val="1"/>
            <c:pt idx="0">
              <c:v>Unaccompanied children?</c:v>
            </c:pt>
          </c:strCache>
        </c:strRef>
      </c:tx>
      <c:overlay val="0"/>
      <c:spPr>
        <a:noFill/>
        <a:ln w="25400">
          <a:noFill/>
        </a:ln>
      </c:spPr>
      <c:txPr>
        <a:bodyPr/>
        <a:lstStyle/>
        <a:p>
          <a:pPr>
            <a:defRPr sz="1200"/>
          </a:pPr>
          <a:endParaRPr lang="en-US"/>
        </a:p>
      </c:txPr>
    </c:title>
    <c:autoTitleDeleted val="0"/>
    <c:plotArea>
      <c:layout/>
      <c:barChart>
        <c:barDir val="col"/>
        <c:grouping val="clustered"/>
        <c:varyColors val="0"/>
        <c:ser>
          <c:idx val="0"/>
          <c:order val="0"/>
          <c:tx>
            <c:strRef>
              <c:f>Analysis!$F$37</c:f>
              <c:strCache>
                <c:ptCount val="1"/>
                <c:pt idx="0">
                  <c:v>Percentage</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invertIfNegative val="0"/>
          <c:cat>
            <c:strRef>
              <c:f>Analysis!$G$35:$I$35</c:f>
              <c:strCache>
                <c:ptCount val="3"/>
                <c:pt idx="0">
                  <c:v>Yes</c:v>
                </c:pt>
                <c:pt idx="1">
                  <c:v>No</c:v>
                </c:pt>
                <c:pt idx="2">
                  <c:v>Response not clear</c:v>
                </c:pt>
              </c:strCache>
            </c:strRef>
          </c:cat>
          <c:val>
            <c:numRef>
              <c:f>Analysis!$G$37:$I$37</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21470976"/>
        <c:axId val="121472512"/>
      </c:barChart>
      <c:catAx>
        <c:axId val="12147097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400" baseline="20000"/>
            </a:pPr>
            <a:endParaRPr lang="en-US"/>
          </a:p>
        </c:txPr>
        <c:crossAx val="121472512"/>
        <c:crosses val="autoZero"/>
        <c:auto val="1"/>
        <c:lblAlgn val="ctr"/>
        <c:lblOffset val="100"/>
        <c:tickLblSkip val="1"/>
        <c:tickMarkSkip val="1"/>
        <c:noMultiLvlLbl val="0"/>
      </c:catAx>
      <c:valAx>
        <c:axId val="121472512"/>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crossAx val="121470976"/>
        <c:crosses val="autoZero"/>
        <c:crossBetween val="between"/>
      </c:valAx>
      <c:spPr>
        <a:solidFill>
          <a:srgbClr val="FFFFFF"/>
        </a:solidFill>
        <a:ln w="25400">
          <a:noFill/>
        </a:ln>
      </c:spPr>
    </c:plotArea>
    <c:legend>
      <c:legendPos val="r"/>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1" l="0.75" r="0.75" t="1" header="0.5" footer="0.5"/>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Analysis!$C$197</c:f>
          <c:strCache>
            <c:ptCount val="1"/>
            <c:pt idx="0">
              <c:v>Can children also seek help there?</c:v>
            </c:pt>
          </c:strCache>
        </c:strRef>
      </c:tx>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684477581543673"/>
        </c:manualLayout>
      </c:layout>
      <c:barChart>
        <c:barDir val="col"/>
        <c:grouping val="clustered"/>
        <c:varyColors val="0"/>
        <c:ser>
          <c:idx val="0"/>
          <c:order val="0"/>
          <c:tx>
            <c:strRef>
              <c:f>Analysis!$F$199</c:f>
              <c:strCache>
                <c:ptCount val="1"/>
                <c:pt idx="0">
                  <c:v>Percentage</c:v>
                </c:pt>
              </c:strCache>
            </c:strRef>
          </c:tx>
          <c:invertIfNegative val="0"/>
          <c:cat>
            <c:strRef>
              <c:f>Analysis!$G$197:$I$197</c:f>
              <c:strCache>
                <c:ptCount val="3"/>
                <c:pt idx="0">
                  <c:v>Yes</c:v>
                </c:pt>
                <c:pt idx="1">
                  <c:v>No</c:v>
                </c:pt>
                <c:pt idx="2">
                  <c:v>Response not clear</c:v>
                </c:pt>
              </c:strCache>
            </c:strRef>
          </c:cat>
          <c:val>
            <c:numRef>
              <c:f>Analysis!$G$199:$I$199</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3969280"/>
        <c:axId val="143975168"/>
      </c:barChart>
      <c:catAx>
        <c:axId val="143969280"/>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143975168"/>
        <c:crosses val="autoZero"/>
        <c:auto val="1"/>
        <c:lblAlgn val="ctr"/>
        <c:lblOffset val="100"/>
        <c:tickLblSkip val="1"/>
        <c:tickMarkSkip val="1"/>
        <c:noMultiLvlLbl val="0"/>
      </c:catAx>
      <c:valAx>
        <c:axId val="143975168"/>
        <c:scaling>
          <c:orientation val="minMax"/>
        </c:scaling>
        <c:delete val="0"/>
        <c:axPos val="l"/>
        <c:majorGridlines/>
        <c:numFmt formatCode="0%" sourceLinked="0"/>
        <c:majorTickMark val="out"/>
        <c:minorTickMark val="none"/>
        <c:tickLblPos val="nextTo"/>
        <c:crossAx val="143969280"/>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Analysis!$C$155</c:f>
          <c:strCache>
            <c:ptCount val="1"/>
            <c:pt idx="0">
              <c:v>Are children working with/ being used by armed forces &amp; groups?</c:v>
            </c:pt>
          </c:strCache>
        </c:strRef>
      </c:tx>
      <c:overlay val="0"/>
      <c:txPr>
        <a:bodyPr/>
        <a:lstStyle/>
        <a:p>
          <a:pPr>
            <a:defRPr sz="1600"/>
          </a:pPr>
          <a:endParaRPr lang="en-US"/>
        </a:p>
      </c:txPr>
    </c:title>
    <c:autoTitleDeleted val="0"/>
    <c:plotArea>
      <c:layout/>
      <c:barChart>
        <c:barDir val="col"/>
        <c:grouping val="clustered"/>
        <c:varyColors val="0"/>
        <c:ser>
          <c:idx val="0"/>
          <c:order val="0"/>
          <c:tx>
            <c:strRef>
              <c:f>Analysis!$F$157</c:f>
              <c:strCache>
                <c:ptCount val="1"/>
                <c:pt idx="0">
                  <c:v>Percentage</c:v>
                </c:pt>
              </c:strCache>
            </c:strRef>
          </c:tx>
          <c:invertIfNegative val="0"/>
          <c:cat>
            <c:strRef>
              <c:f>Analysis!$G$155:$I$155</c:f>
              <c:strCache>
                <c:ptCount val="3"/>
                <c:pt idx="0">
                  <c:v>Yes</c:v>
                </c:pt>
                <c:pt idx="1">
                  <c:v>No</c:v>
                </c:pt>
                <c:pt idx="2">
                  <c:v>Response not clear</c:v>
                </c:pt>
              </c:strCache>
            </c:strRef>
          </c:cat>
          <c:val>
            <c:numRef>
              <c:f>Analysis!$G$157:$I$157</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4066432"/>
        <c:axId val="144067968"/>
      </c:barChart>
      <c:catAx>
        <c:axId val="144066432"/>
        <c:scaling>
          <c:orientation val="minMax"/>
        </c:scaling>
        <c:delete val="0"/>
        <c:axPos val="b"/>
        <c:numFmt formatCode="General" sourceLinked="1"/>
        <c:majorTickMark val="out"/>
        <c:minorTickMark val="none"/>
        <c:tickLblPos val="nextTo"/>
        <c:txPr>
          <a:bodyPr rot="0" vert="horz"/>
          <a:lstStyle/>
          <a:p>
            <a:pPr>
              <a:defRPr/>
            </a:pPr>
            <a:endParaRPr lang="en-US"/>
          </a:p>
        </c:txPr>
        <c:crossAx val="144067968"/>
        <c:crosses val="autoZero"/>
        <c:auto val="1"/>
        <c:lblAlgn val="ctr"/>
        <c:lblOffset val="100"/>
        <c:tickLblSkip val="1"/>
        <c:tickMarkSkip val="1"/>
        <c:noMultiLvlLbl val="0"/>
      </c:catAx>
      <c:valAx>
        <c:axId val="144067968"/>
        <c:scaling>
          <c:orientation val="minMax"/>
        </c:scaling>
        <c:delete val="0"/>
        <c:axPos val="l"/>
        <c:majorGridlines/>
        <c:numFmt formatCode="0%" sourceLinked="0"/>
        <c:majorTickMark val="out"/>
        <c:minorTickMark val="none"/>
        <c:tickLblPos val="nextTo"/>
        <c:crossAx val="144066432"/>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Analysis!$C$158</c:f>
          <c:strCache>
            <c:ptCount val="1"/>
            <c:pt idx="0">
              <c:v>Estimated # of these children in or around the camp?</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Analysis!$F$160</c:f>
              <c:strCache>
                <c:ptCount val="1"/>
                <c:pt idx="0">
                  <c:v>Percentage</c:v>
                </c:pt>
              </c:strCache>
            </c:strRef>
          </c:tx>
          <c:invertIfNegative val="0"/>
          <c:cat>
            <c:strRef>
              <c:f>Analysis!$G$158:$L$158</c:f>
              <c:strCache>
                <c:ptCount val="6"/>
                <c:pt idx="0">
                  <c:v>1-5</c:v>
                </c:pt>
                <c:pt idx="1">
                  <c:v>6-10</c:v>
                </c:pt>
                <c:pt idx="2">
                  <c:v>21-50</c:v>
                </c:pt>
                <c:pt idx="3">
                  <c:v>21-50</c:v>
                </c:pt>
                <c:pt idx="4">
                  <c:v>&gt;50</c:v>
                </c:pt>
                <c:pt idx="5">
                  <c:v>Response not clear</c:v>
                </c:pt>
              </c:strCache>
            </c:strRef>
          </c:cat>
          <c:val>
            <c:numRef>
              <c:f>Analysis!$G$160:$L$160</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44581376"/>
        <c:axId val="144582912"/>
      </c:barChart>
      <c:catAx>
        <c:axId val="144581376"/>
        <c:scaling>
          <c:orientation val="minMax"/>
        </c:scaling>
        <c:delete val="0"/>
        <c:axPos val="b"/>
        <c:numFmt formatCode="General" sourceLinked="1"/>
        <c:majorTickMark val="out"/>
        <c:minorTickMark val="none"/>
        <c:tickLblPos val="nextTo"/>
        <c:txPr>
          <a:bodyPr rot="0" vert="horz"/>
          <a:lstStyle/>
          <a:p>
            <a:pPr>
              <a:defRPr/>
            </a:pPr>
            <a:endParaRPr lang="en-US"/>
          </a:p>
        </c:txPr>
        <c:crossAx val="144582912"/>
        <c:crosses val="autoZero"/>
        <c:auto val="1"/>
        <c:lblAlgn val="ctr"/>
        <c:lblOffset val="100"/>
        <c:tickLblSkip val="1"/>
        <c:tickMarkSkip val="1"/>
        <c:noMultiLvlLbl val="0"/>
      </c:catAx>
      <c:valAx>
        <c:axId val="144582912"/>
        <c:scaling>
          <c:orientation val="minMax"/>
        </c:scaling>
        <c:delete val="0"/>
        <c:axPos val="l"/>
        <c:majorGridlines/>
        <c:numFmt formatCode="0%" sourceLinked="0"/>
        <c:majorTickMark val="out"/>
        <c:minorTickMark val="none"/>
        <c:tickLblPos val="nextTo"/>
        <c:crossAx val="144581376"/>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Analysis!$C$161</c:f>
          <c:strCache>
            <c:ptCount val="1"/>
            <c:pt idx="0">
              <c:v>Gender distribution of these children:</c:v>
            </c:pt>
          </c:strCache>
        </c:strRef>
      </c:tx>
      <c:overlay val="0"/>
      <c:txPr>
        <a:bodyPr/>
        <a:lstStyle/>
        <a:p>
          <a:pPr>
            <a:defRPr sz="1600"/>
          </a:pPr>
          <a:endParaRPr lang="en-US"/>
        </a:p>
      </c:txPr>
    </c:title>
    <c:autoTitleDeleted val="0"/>
    <c:plotArea>
      <c:layout>
        <c:manualLayout>
          <c:layoutTarget val="inner"/>
          <c:xMode val="edge"/>
          <c:yMode val="edge"/>
          <c:x val="0.102067785005135"/>
          <c:y val="0.18590731111379599"/>
          <c:w val="0.74369694450293899"/>
          <c:h val="0.66840785994871599"/>
        </c:manualLayout>
      </c:layout>
      <c:barChart>
        <c:barDir val="col"/>
        <c:grouping val="clustered"/>
        <c:varyColors val="0"/>
        <c:ser>
          <c:idx val="0"/>
          <c:order val="0"/>
          <c:tx>
            <c:strRef>
              <c:f>Analysis!$F$163</c:f>
              <c:strCache>
                <c:ptCount val="1"/>
                <c:pt idx="0">
                  <c:v>Percentage</c:v>
                </c:pt>
              </c:strCache>
            </c:strRef>
          </c:tx>
          <c:invertIfNegative val="0"/>
          <c:cat>
            <c:strRef>
              <c:f>Analysis!$G$161:$L$161</c:f>
              <c:strCache>
                <c:ptCount val="6"/>
                <c:pt idx="0">
                  <c:v>mostly boys</c:v>
                </c:pt>
                <c:pt idx="1">
                  <c:v>mostly girls</c:v>
                </c:pt>
                <c:pt idx="2">
                  <c:v>only boys</c:v>
                </c:pt>
                <c:pt idx="3">
                  <c:v>only girls</c:v>
                </c:pt>
                <c:pt idx="4">
                  <c:v>no difference</c:v>
                </c:pt>
                <c:pt idx="5">
                  <c:v>Response not clear</c:v>
                </c:pt>
              </c:strCache>
            </c:strRef>
          </c:cat>
          <c:val>
            <c:numRef>
              <c:f>Analysis!$G$163:$L$163</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44633216"/>
        <c:axId val="144635008"/>
      </c:barChart>
      <c:catAx>
        <c:axId val="144633216"/>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144635008"/>
        <c:crosses val="autoZero"/>
        <c:auto val="1"/>
        <c:lblAlgn val="ctr"/>
        <c:lblOffset val="100"/>
        <c:tickLblSkip val="1"/>
        <c:tickMarkSkip val="1"/>
        <c:noMultiLvlLbl val="0"/>
      </c:catAx>
      <c:valAx>
        <c:axId val="144635008"/>
        <c:scaling>
          <c:orientation val="minMax"/>
        </c:scaling>
        <c:delete val="0"/>
        <c:axPos val="l"/>
        <c:majorGridlines/>
        <c:numFmt formatCode="0%" sourceLinked="0"/>
        <c:majorTickMark val="out"/>
        <c:minorTickMark val="none"/>
        <c:tickLblPos val="nextTo"/>
        <c:crossAx val="144633216"/>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Analysis!$C$134</c:f>
          <c:strCache>
            <c:ptCount val="1"/>
            <c:pt idx="0">
              <c:v>Children involved in types of work that are harsh and dangerous for them?</c:v>
            </c:pt>
          </c:strCache>
        </c:strRef>
      </c:tx>
      <c:overlay val="0"/>
      <c:txPr>
        <a:bodyPr/>
        <a:lstStyle/>
        <a:p>
          <a:pPr>
            <a:defRPr sz="1200"/>
          </a:pPr>
          <a:endParaRPr lang="en-US"/>
        </a:p>
      </c:txPr>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Analysis!$F$136</c:f>
              <c:strCache>
                <c:ptCount val="1"/>
                <c:pt idx="0">
                  <c:v>Percentage</c:v>
                </c:pt>
              </c:strCache>
            </c:strRef>
          </c:tx>
          <c:invertIfNegative val="0"/>
          <c:cat>
            <c:strRef>
              <c:f>Analysis!$G$134:$I$134</c:f>
              <c:strCache>
                <c:ptCount val="3"/>
                <c:pt idx="0">
                  <c:v>Yes</c:v>
                </c:pt>
                <c:pt idx="1">
                  <c:v>No</c:v>
                </c:pt>
                <c:pt idx="2">
                  <c:v>Response not clear</c:v>
                </c:pt>
              </c:strCache>
            </c:strRef>
          </c:cat>
          <c:val>
            <c:numRef>
              <c:f>Analysis!$G$136:$I$136</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4674176"/>
        <c:axId val="144684160"/>
      </c:barChart>
      <c:catAx>
        <c:axId val="144674176"/>
        <c:scaling>
          <c:orientation val="minMax"/>
        </c:scaling>
        <c:delete val="0"/>
        <c:axPos val="b"/>
        <c:numFmt formatCode="General" sourceLinked="1"/>
        <c:majorTickMark val="out"/>
        <c:minorTickMark val="none"/>
        <c:tickLblPos val="nextTo"/>
        <c:txPr>
          <a:bodyPr rot="0" vert="horz"/>
          <a:lstStyle/>
          <a:p>
            <a:pPr>
              <a:defRPr/>
            </a:pPr>
            <a:endParaRPr lang="en-US"/>
          </a:p>
        </c:txPr>
        <c:crossAx val="144684160"/>
        <c:crosses val="autoZero"/>
        <c:auto val="1"/>
        <c:lblAlgn val="ctr"/>
        <c:lblOffset val="100"/>
        <c:tickLblSkip val="1"/>
        <c:tickMarkSkip val="1"/>
        <c:noMultiLvlLbl val="0"/>
      </c:catAx>
      <c:valAx>
        <c:axId val="144684160"/>
        <c:scaling>
          <c:orientation val="minMax"/>
        </c:scaling>
        <c:delete val="0"/>
        <c:axPos val="l"/>
        <c:majorGridlines/>
        <c:numFmt formatCode="0%" sourceLinked="0"/>
        <c:majorTickMark val="out"/>
        <c:minorTickMark val="none"/>
        <c:tickLblPos val="nextTo"/>
        <c:crossAx val="144674176"/>
        <c:crosses val="autoZero"/>
        <c:crossBetween val="between"/>
      </c:valAx>
    </c:plotArea>
    <c:legend>
      <c:legendPos val="r"/>
      <c:layout>
        <c:manualLayout>
          <c:xMode val="edge"/>
          <c:yMode val="edge"/>
          <c:x val="0.8295945692090656"/>
          <c:y val="0.92441301130835973"/>
          <c:w val="0.1525188865847235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Analysis!$C$32</c:f>
          <c:strCache>
            <c:ptCount val="1"/>
            <c:pt idx="0">
              <c:v>Are there any young children or infants separated?</c:v>
            </c:pt>
          </c:strCache>
        </c:strRef>
      </c:tx>
      <c:overlay val="0"/>
      <c:txPr>
        <a:bodyPr/>
        <a:lstStyle/>
        <a:p>
          <a:pPr>
            <a:defRPr sz="1200"/>
          </a:pPr>
          <a:endParaRPr lang="en-US"/>
        </a:p>
      </c:txPr>
    </c:title>
    <c:autoTitleDeleted val="0"/>
    <c:plotArea>
      <c:layout/>
      <c:barChart>
        <c:barDir val="col"/>
        <c:grouping val="clustered"/>
        <c:varyColors val="0"/>
        <c:ser>
          <c:idx val="0"/>
          <c:order val="0"/>
          <c:tx>
            <c:strRef>
              <c:f>Analysis!$F$34</c:f>
              <c:strCache>
                <c:ptCount val="1"/>
                <c:pt idx="0">
                  <c:v>Percentage</c:v>
                </c:pt>
              </c:strCache>
            </c:strRef>
          </c:tx>
          <c:invertIfNegative val="0"/>
          <c:cat>
            <c:strRef>
              <c:f>Analysis!$G$32:$I$32</c:f>
              <c:strCache>
                <c:ptCount val="3"/>
                <c:pt idx="0">
                  <c:v>Yes</c:v>
                </c:pt>
                <c:pt idx="1">
                  <c:v>No</c:v>
                </c:pt>
                <c:pt idx="2">
                  <c:v>Response not clear</c:v>
                </c:pt>
              </c:strCache>
            </c:strRef>
          </c:cat>
          <c:val>
            <c:numRef>
              <c:f>Analysis!$G$34:$I$34</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4713984"/>
        <c:axId val="144723968"/>
      </c:barChart>
      <c:catAx>
        <c:axId val="144713984"/>
        <c:scaling>
          <c:orientation val="minMax"/>
        </c:scaling>
        <c:delete val="0"/>
        <c:axPos val="b"/>
        <c:numFmt formatCode="General" sourceLinked="1"/>
        <c:majorTickMark val="out"/>
        <c:minorTickMark val="none"/>
        <c:tickLblPos val="nextTo"/>
        <c:crossAx val="144723968"/>
        <c:crosses val="autoZero"/>
        <c:auto val="1"/>
        <c:lblAlgn val="ctr"/>
        <c:lblOffset val="100"/>
        <c:tickLblSkip val="1"/>
        <c:tickMarkSkip val="1"/>
        <c:noMultiLvlLbl val="0"/>
      </c:catAx>
      <c:valAx>
        <c:axId val="144723968"/>
        <c:scaling>
          <c:orientation val="minMax"/>
        </c:scaling>
        <c:delete val="0"/>
        <c:axPos val="l"/>
        <c:majorGridlines/>
        <c:numFmt formatCode="0%" sourceLinked="0"/>
        <c:majorTickMark val="out"/>
        <c:minorTickMark val="none"/>
        <c:tickLblPos val="nextTo"/>
        <c:crossAx val="144713984"/>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Analysis!$C$29</c:f>
          <c:strCache>
            <c:ptCount val="1"/>
            <c:pt idx="0">
              <c:v>Age distribution of separation</c:v>
            </c:pt>
          </c:strCache>
        </c:strRef>
      </c:tx>
      <c:overlay val="0"/>
      <c:txPr>
        <a:bodyPr/>
        <a:lstStyle/>
        <a:p>
          <a:pPr>
            <a:defRPr sz="1600"/>
          </a:pPr>
          <a:endParaRPr lang="en-US"/>
        </a:p>
      </c:txPr>
    </c:title>
    <c:autoTitleDeleted val="0"/>
    <c:plotArea>
      <c:layout/>
      <c:barChart>
        <c:barDir val="col"/>
        <c:grouping val="clustered"/>
        <c:varyColors val="0"/>
        <c:ser>
          <c:idx val="0"/>
          <c:order val="0"/>
          <c:tx>
            <c:strRef>
              <c:f>Analysis!$F$31</c:f>
              <c:strCache>
                <c:ptCount val="1"/>
                <c:pt idx="0">
                  <c:v>Percentage</c:v>
                </c:pt>
              </c:strCache>
            </c:strRef>
          </c:tx>
          <c:invertIfNegative val="0"/>
          <c:cat>
            <c:strRef>
              <c:f>Analysis!$G$29:$L$29</c:f>
              <c:strCache>
                <c:ptCount val="6"/>
                <c:pt idx="0">
                  <c:v>Mainly under 5</c:v>
                </c:pt>
                <c:pt idx="1">
                  <c:v>Mainly between 5 and 14</c:v>
                </c:pt>
                <c:pt idx="2">
                  <c:v>Mainly under 14</c:v>
                </c:pt>
                <c:pt idx="3">
                  <c:v>Mainly older than 14</c:v>
                </c:pt>
                <c:pt idx="4">
                  <c:v>no clear difference</c:v>
                </c:pt>
                <c:pt idx="5">
                  <c:v>Response not clear</c:v>
                </c:pt>
              </c:strCache>
            </c:strRef>
          </c:cat>
          <c:val>
            <c:numRef>
              <c:f>Analysis!$G$31:$L$31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44766080"/>
        <c:axId val="144767616"/>
      </c:barChart>
      <c:catAx>
        <c:axId val="144766080"/>
        <c:scaling>
          <c:orientation val="minMax"/>
        </c:scaling>
        <c:delete val="0"/>
        <c:axPos val="b"/>
        <c:numFmt formatCode="0.00" sourceLinked="1"/>
        <c:majorTickMark val="out"/>
        <c:minorTickMark val="none"/>
        <c:tickLblPos val="nextTo"/>
        <c:crossAx val="144767616"/>
        <c:crosses val="autoZero"/>
        <c:auto val="1"/>
        <c:lblAlgn val="ctr"/>
        <c:lblOffset val="100"/>
        <c:tickLblSkip val="1"/>
        <c:tickMarkSkip val="1"/>
        <c:noMultiLvlLbl val="0"/>
      </c:catAx>
      <c:valAx>
        <c:axId val="144767616"/>
        <c:scaling>
          <c:orientation val="minMax"/>
        </c:scaling>
        <c:delete val="0"/>
        <c:axPos val="l"/>
        <c:majorGridlines/>
        <c:numFmt formatCode="0%" sourceLinked="0"/>
        <c:majorTickMark val="out"/>
        <c:minorTickMark val="none"/>
        <c:tickLblPos val="nextTo"/>
        <c:crossAx val="14476608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Analysis!$C$176</c:f>
          <c:strCache>
            <c:ptCount val="1"/>
            <c:pt idx="0">
              <c:v>Has there been an increase in SV incidents?</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Analysis!$F$178</c:f>
              <c:strCache>
                <c:ptCount val="1"/>
                <c:pt idx="0">
                  <c:v>Percentage</c:v>
                </c:pt>
              </c:strCache>
            </c:strRef>
          </c:tx>
          <c:invertIfNegative val="0"/>
          <c:cat>
            <c:strRef>
              <c:f>Analysis!$G$176:$I$176</c:f>
              <c:strCache>
                <c:ptCount val="3"/>
                <c:pt idx="0">
                  <c:v>Yes</c:v>
                </c:pt>
                <c:pt idx="1">
                  <c:v>No</c:v>
                </c:pt>
                <c:pt idx="2">
                  <c:v>Response not clear</c:v>
                </c:pt>
              </c:strCache>
            </c:strRef>
          </c:cat>
          <c:val>
            <c:numRef>
              <c:f>Analysis!$G$178:$I$178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4425344"/>
        <c:axId val="144426880"/>
      </c:barChart>
      <c:catAx>
        <c:axId val="144425344"/>
        <c:scaling>
          <c:orientation val="minMax"/>
        </c:scaling>
        <c:delete val="0"/>
        <c:axPos val="b"/>
        <c:numFmt formatCode="General" sourceLinked="1"/>
        <c:majorTickMark val="out"/>
        <c:minorTickMark val="none"/>
        <c:tickLblPos val="nextTo"/>
        <c:txPr>
          <a:bodyPr rot="0" vert="horz"/>
          <a:lstStyle/>
          <a:p>
            <a:pPr>
              <a:defRPr/>
            </a:pPr>
            <a:endParaRPr lang="en-US"/>
          </a:p>
        </c:txPr>
        <c:crossAx val="144426880"/>
        <c:crosses val="autoZero"/>
        <c:auto val="1"/>
        <c:lblAlgn val="ctr"/>
        <c:lblOffset val="100"/>
        <c:tickLblSkip val="1"/>
        <c:tickMarkSkip val="1"/>
        <c:noMultiLvlLbl val="0"/>
      </c:catAx>
      <c:valAx>
        <c:axId val="144426880"/>
        <c:scaling>
          <c:orientation val="minMax"/>
        </c:scaling>
        <c:delete val="0"/>
        <c:axPos val="l"/>
        <c:majorGridlines/>
        <c:numFmt formatCode="0%" sourceLinked="0"/>
        <c:majorTickMark val="out"/>
        <c:minorTickMark val="none"/>
        <c:tickLblPos val="nextTo"/>
        <c:crossAx val="144425344"/>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Analysis!$C$164</c:f>
          <c:strCache>
            <c:ptCount val="1"/>
            <c:pt idx="0">
              <c:v>Has the number of children working/being used by armed groups and forces increased?</c:v>
            </c:pt>
          </c:strCache>
        </c:strRef>
      </c:tx>
      <c:overlay val="0"/>
      <c:txPr>
        <a:bodyPr/>
        <a:lstStyle/>
        <a:p>
          <a:pPr>
            <a:defRPr sz="1600"/>
          </a:pPr>
          <a:endParaRPr lang="en-US"/>
        </a:p>
      </c:txPr>
    </c:title>
    <c:autoTitleDeleted val="0"/>
    <c:plotArea>
      <c:layout>
        <c:manualLayout>
          <c:layoutTarget val="inner"/>
          <c:xMode val="edge"/>
          <c:yMode val="edge"/>
          <c:x val="0.102067785005135"/>
          <c:y val="0.18590731111379599"/>
          <c:w val="0.74369694450293899"/>
          <c:h val="0.66840785994871599"/>
        </c:manualLayout>
      </c:layout>
      <c:barChart>
        <c:barDir val="col"/>
        <c:grouping val="clustered"/>
        <c:varyColors val="0"/>
        <c:ser>
          <c:idx val="0"/>
          <c:order val="0"/>
          <c:tx>
            <c:strRef>
              <c:f>Analysis!$F$166</c:f>
              <c:strCache>
                <c:ptCount val="1"/>
                <c:pt idx="0">
                  <c:v>Percentage</c:v>
                </c:pt>
              </c:strCache>
            </c:strRef>
          </c:tx>
          <c:invertIfNegative val="0"/>
          <c:cat>
            <c:strRef>
              <c:f>Analysis!$G$164:$I$164</c:f>
              <c:strCache>
                <c:ptCount val="3"/>
                <c:pt idx="0">
                  <c:v>Yes</c:v>
                </c:pt>
                <c:pt idx="1">
                  <c:v>No</c:v>
                </c:pt>
                <c:pt idx="2">
                  <c:v>Response not clear</c:v>
                </c:pt>
              </c:strCache>
            </c:strRef>
          </c:cat>
          <c:val>
            <c:numRef>
              <c:f>Analysis!$G$166:$I$166</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4452608"/>
        <c:axId val="144462592"/>
      </c:barChart>
      <c:catAx>
        <c:axId val="144452608"/>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144462592"/>
        <c:crosses val="autoZero"/>
        <c:auto val="1"/>
        <c:lblAlgn val="ctr"/>
        <c:lblOffset val="100"/>
        <c:tickLblSkip val="1"/>
        <c:tickMarkSkip val="1"/>
        <c:noMultiLvlLbl val="0"/>
      </c:catAx>
      <c:valAx>
        <c:axId val="144462592"/>
        <c:scaling>
          <c:orientation val="minMax"/>
        </c:scaling>
        <c:delete val="0"/>
        <c:axPos val="l"/>
        <c:majorGridlines/>
        <c:numFmt formatCode="0%" sourceLinked="0"/>
        <c:majorTickMark val="out"/>
        <c:minorTickMark val="none"/>
        <c:tickLblPos val="nextTo"/>
        <c:crossAx val="144452608"/>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Analysis!$C$167</c:f>
          <c:strCache>
            <c:ptCount val="1"/>
            <c:pt idx="0">
              <c:v>How do you know that the number of children working with/used by armed groups and forces has increased?</c:v>
            </c:pt>
          </c:strCache>
        </c:strRef>
      </c:tx>
      <c:overlay val="0"/>
      <c:txPr>
        <a:bodyPr/>
        <a:lstStyle/>
        <a:p>
          <a:pPr>
            <a:defRPr sz="1500"/>
          </a:pPr>
          <a:endParaRPr lang="en-US"/>
        </a:p>
      </c:txPr>
    </c:title>
    <c:autoTitleDeleted val="0"/>
    <c:plotArea>
      <c:layout>
        <c:manualLayout>
          <c:layoutTarget val="inner"/>
          <c:xMode val="edge"/>
          <c:yMode val="edge"/>
          <c:x val="0.12816674168986497"/>
          <c:y val="0.2291047094926103"/>
          <c:w val="0.69081414532519836"/>
          <c:h val="0.49116451341137279"/>
        </c:manualLayout>
      </c:layout>
      <c:barChart>
        <c:barDir val="col"/>
        <c:grouping val="clustered"/>
        <c:varyColors val="0"/>
        <c:ser>
          <c:idx val="0"/>
          <c:order val="0"/>
          <c:tx>
            <c:strRef>
              <c:f>Analysis!$F$169</c:f>
              <c:strCache>
                <c:ptCount val="1"/>
                <c:pt idx="0">
                  <c:v>Percentage</c:v>
                </c:pt>
              </c:strCache>
            </c:strRef>
          </c:tx>
          <c:invertIfNegative val="0"/>
          <c:cat>
            <c:strRef>
              <c:f>Analysis!$G$167:$L$167</c:f>
              <c:strCache>
                <c:ptCount val="5"/>
                <c:pt idx="0">
                  <c:v>1. there are more recruitment events</c:v>
                </c:pt>
                <c:pt idx="1">
                  <c:v>2. many children have disappeared and are thought to have joined</c:v>
                </c:pt>
                <c:pt idx="2">
                  <c:v>3. you see more children working with armed forces and groups;</c:v>
                </c:pt>
                <c:pt idx="3">
                  <c:v>4. you personally know children who have joined the armed groups or forces</c:v>
                </c:pt>
                <c:pt idx="4">
                  <c:v>Response not clear</c:v>
                </c:pt>
              </c:strCache>
            </c:strRef>
          </c:cat>
          <c:val>
            <c:numRef>
              <c:f>Analysis!$G$169:$L$169</c:f>
              <c:numCache>
                <c:formatCode>0%</c:formatCode>
                <c:ptCount val="6"/>
                <c:pt idx="0">
                  <c:v>0</c:v>
                </c:pt>
                <c:pt idx="1">
                  <c:v>0</c:v>
                </c:pt>
                <c:pt idx="2">
                  <c:v>0</c:v>
                </c:pt>
                <c:pt idx="3">
                  <c:v>0</c:v>
                </c:pt>
                <c:pt idx="4">
                  <c:v>0</c:v>
                </c:pt>
              </c:numCache>
            </c:numRef>
          </c:val>
        </c:ser>
        <c:dLbls>
          <c:showLegendKey val="0"/>
          <c:showVal val="0"/>
          <c:showCatName val="0"/>
          <c:showSerName val="0"/>
          <c:showPercent val="0"/>
          <c:showBubbleSize val="0"/>
        </c:dLbls>
        <c:gapWidth val="150"/>
        <c:axId val="144508800"/>
        <c:axId val="144510336"/>
      </c:barChart>
      <c:catAx>
        <c:axId val="144508800"/>
        <c:scaling>
          <c:orientation val="minMax"/>
        </c:scaling>
        <c:delete val="0"/>
        <c:axPos val="b"/>
        <c:numFmt formatCode="General" sourceLinked="1"/>
        <c:majorTickMark val="out"/>
        <c:minorTickMark val="none"/>
        <c:tickLblPos val="nextTo"/>
        <c:txPr>
          <a:bodyPr rot="-1500000" vert="horz"/>
          <a:lstStyle/>
          <a:p>
            <a:pPr>
              <a:defRPr/>
            </a:pPr>
            <a:endParaRPr lang="en-US"/>
          </a:p>
        </c:txPr>
        <c:crossAx val="144510336"/>
        <c:crosses val="autoZero"/>
        <c:auto val="1"/>
        <c:lblAlgn val="ctr"/>
        <c:lblOffset val="100"/>
        <c:tickLblSkip val="1"/>
        <c:tickMarkSkip val="1"/>
        <c:noMultiLvlLbl val="0"/>
      </c:catAx>
      <c:valAx>
        <c:axId val="144510336"/>
        <c:scaling>
          <c:orientation val="minMax"/>
        </c:scaling>
        <c:delete val="0"/>
        <c:axPos val="l"/>
        <c:majorGridlines/>
        <c:numFmt formatCode="0%" sourceLinked="0"/>
        <c:majorTickMark val="out"/>
        <c:minorTickMark val="none"/>
        <c:tickLblPos val="nextTo"/>
        <c:crossAx val="144508800"/>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Analysis!$C$38</c:f>
          <c:strCache>
            <c:ptCount val="1"/>
            <c:pt idx="0">
              <c:v>How many unaccompanied children?</c:v>
            </c:pt>
          </c:strCache>
        </c:strRef>
      </c:tx>
      <c:overlay val="0"/>
      <c:txPr>
        <a:bodyPr/>
        <a:lstStyle/>
        <a:p>
          <a:pPr>
            <a:defRPr sz="1300"/>
          </a:pPr>
          <a:endParaRPr lang="en-US"/>
        </a:p>
      </c:txPr>
    </c:title>
    <c:autoTitleDeleted val="0"/>
    <c:plotArea>
      <c:layout/>
      <c:barChart>
        <c:barDir val="col"/>
        <c:grouping val="clustered"/>
        <c:varyColors val="0"/>
        <c:ser>
          <c:idx val="0"/>
          <c:order val="0"/>
          <c:tx>
            <c:strRef>
              <c:f>Analysis!$F$40</c:f>
              <c:strCache>
                <c:ptCount val="1"/>
                <c:pt idx="0">
                  <c:v>Percentage</c:v>
                </c:pt>
              </c:strCache>
            </c:strRef>
          </c:tx>
          <c:invertIfNegative val="0"/>
          <c:cat>
            <c:strRef>
              <c:f>Analysis!$G$38:$L$38</c:f>
              <c:strCache>
                <c:ptCount val="6"/>
                <c:pt idx="0">
                  <c:v>1-5</c:v>
                </c:pt>
                <c:pt idx="1">
                  <c:v>5-10</c:v>
                </c:pt>
                <c:pt idx="2">
                  <c:v>10-20</c:v>
                </c:pt>
                <c:pt idx="3">
                  <c:v>20-50</c:v>
                </c:pt>
                <c:pt idx="4">
                  <c:v>&gt;50</c:v>
                </c:pt>
                <c:pt idx="5">
                  <c:v>Response not clear</c:v>
                </c:pt>
              </c:strCache>
            </c:strRef>
          </c:cat>
          <c:val>
            <c:numRef>
              <c:f>Analysis!$G$40:$L$40</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26894080"/>
        <c:axId val="126895616"/>
      </c:barChart>
      <c:catAx>
        <c:axId val="126894080"/>
        <c:scaling>
          <c:orientation val="minMax"/>
        </c:scaling>
        <c:delete val="0"/>
        <c:axPos val="b"/>
        <c:numFmt formatCode="General" sourceLinked="1"/>
        <c:majorTickMark val="out"/>
        <c:minorTickMark val="none"/>
        <c:tickLblPos val="nextTo"/>
        <c:crossAx val="126895616"/>
        <c:crosses val="autoZero"/>
        <c:auto val="1"/>
        <c:lblAlgn val="ctr"/>
        <c:lblOffset val="100"/>
        <c:tickLblSkip val="1"/>
        <c:tickMarkSkip val="1"/>
        <c:noMultiLvlLbl val="0"/>
      </c:catAx>
      <c:valAx>
        <c:axId val="126895616"/>
        <c:scaling>
          <c:orientation val="minMax"/>
        </c:scaling>
        <c:delete val="0"/>
        <c:axPos val="l"/>
        <c:majorGridlines/>
        <c:numFmt formatCode="0%" sourceLinked="0"/>
        <c:majorTickMark val="out"/>
        <c:minorTickMark val="none"/>
        <c:tickLblPos val="nextTo"/>
        <c:crossAx val="12689408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Analysis!$C$116</c:f>
          <c:strCache>
            <c:ptCount val="1"/>
            <c:pt idx="0">
              <c:v>People capable of organizing recreational and/or educational activities for children?</c:v>
            </c:pt>
          </c:strCache>
        </c:strRef>
      </c:tx>
      <c:overlay val="0"/>
      <c:txPr>
        <a:bodyPr/>
        <a:lstStyle/>
        <a:p>
          <a:pPr>
            <a:defRPr sz="1600"/>
          </a:pPr>
          <a:endParaRPr lang="en-US"/>
        </a:p>
      </c:txPr>
    </c:title>
    <c:autoTitleDeleted val="0"/>
    <c:plotArea>
      <c:layout>
        <c:manualLayout>
          <c:layoutTarget val="inner"/>
          <c:xMode val="edge"/>
          <c:yMode val="edge"/>
          <c:x val="3.6443347922417303E-2"/>
          <c:y val="0.21514259090229701"/>
          <c:w val="0.80028481588316314"/>
          <c:h val="0.62895675044763399"/>
        </c:manualLayout>
      </c:layout>
      <c:barChart>
        <c:barDir val="col"/>
        <c:grouping val="clustered"/>
        <c:varyColors val="0"/>
        <c:ser>
          <c:idx val="0"/>
          <c:order val="0"/>
          <c:tx>
            <c:strRef>
              <c:f>Analysis!$F$118</c:f>
              <c:strCache>
                <c:ptCount val="1"/>
                <c:pt idx="0">
                  <c:v>Percentage</c:v>
                </c:pt>
              </c:strCache>
            </c:strRef>
          </c:tx>
          <c:invertIfNegative val="0"/>
          <c:cat>
            <c:strRef>
              <c:f>Analysis!$G$116:$I$116</c:f>
              <c:strCache>
                <c:ptCount val="3"/>
                <c:pt idx="0">
                  <c:v>Yes</c:v>
                </c:pt>
                <c:pt idx="1">
                  <c:v>No</c:v>
                </c:pt>
                <c:pt idx="2">
                  <c:v>Response not clear</c:v>
                </c:pt>
              </c:strCache>
            </c:strRef>
          </c:cat>
          <c:val>
            <c:numRef>
              <c:f>Analysis!$G$118:$I$118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4560896"/>
        <c:axId val="144562432"/>
      </c:barChart>
      <c:catAx>
        <c:axId val="144560896"/>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144562432"/>
        <c:crosses val="autoZero"/>
        <c:auto val="1"/>
        <c:lblAlgn val="ctr"/>
        <c:lblOffset val="100"/>
        <c:tickLblSkip val="1"/>
        <c:tickMarkSkip val="1"/>
        <c:noMultiLvlLbl val="0"/>
      </c:catAx>
      <c:valAx>
        <c:axId val="144562432"/>
        <c:scaling>
          <c:orientation val="minMax"/>
        </c:scaling>
        <c:delete val="0"/>
        <c:axPos val="l"/>
        <c:majorGridlines/>
        <c:numFmt formatCode="0%" sourceLinked="0"/>
        <c:majorTickMark val="out"/>
        <c:minorTickMark val="none"/>
        <c:tickLblPos val="nextTo"/>
        <c:crossAx val="144560896"/>
        <c:crosses val="autoZero"/>
        <c:crossBetween val="between"/>
      </c:valAx>
    </c:plotArea>
    <c:legend>
      <c:legendPos val="r"/>
      <c:layout>
        <c:manualLayout>
          <c:xMode val="edge"/>
          <c:yMode val="edge"/>
          <c:x val="0.83114021638384306"/>
          <c:y val="0.33471304203171798"/>
          <c:w val="0.15799017697045295"/>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Analysis!$C$137</c:f>
          <c:strCache>
            <c:ptCount val="1"/>
            <c:pt idx="0">
              <c:v> What types of work are these children involved in?</c:v>
            </c:pt>
          </c:strCache>
        </c:strRef>
      </c:tx>
      <c:overlay val="0"/>
      <c:txPr>
        <a:bodyPr/>
        <a:lstStyle/>
        <a:p>
          <a:pPr>
            <a:defRPr/>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Analysis!$F$139</c:f>
              <c:strCache>
                <c:ptCount val="1"/>
                <c:pt idx="0">
                  <c:v>Percentage</c:v>
                </c:pt>
              </c:strCache>
            </c:strRef>
          </c:tx>
          <c:invertIfNegative val="0"/>
          <c:cat>
            <c:strRef>
              <c:f>Analysis!$G$137:$N$137</c:f>
              <c:strCache>
                <c:ptCount val="8"/>
                <c:pt idx="0">
                  <c:v>1. Sexual transactions</c:v>
                </c:pt>
                <c:pt idx="1">
                  <c:v>2. Farm work</c:v>
                </c:pt>
                <c:pt idx="2">
                  <c:v>3. Factory work</c:v>
                </c:pt>
                <c:pt idx="3">
                  <c:v>4. Mining</c:v>
                </c:pt>
                <c:pt idx="4">
                  <c:v>5. Domestic labour</c:v>
                </c:pt>
                <c:pt idx="5">
                  <c:v>6. transporting people or goods</c:v>
                </c:pt>
                <c:pt idx="6">
                  <c:v>7. Other harsh and dangerous labour</c:v>
                </c:pt>
                <c:pt idx="7">
                  <c:v>Response not clear</c:v>
                </c:pt>
              </c:strCache>
            </c:strRef>
          </c:cat>
          <c:val>
            <c:numRef>
              <c:f>Analysis!$G$139:$N$139</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axId val="145177984"/>
        <c:axId val="145200256"/>
      </c:barChart>
      <c:catAx>
        <c:axId val="145177984"/>
        <c:scaling>
          <c:orientation val="minMax"/>
        </c:scaling>
        <c:delete val="0"/>
        <c:axPos val="b"/>
        <c:numFmt formatCode="General" sourceLinked="1"/>
        <c:majorTickMark val="out"/>
        <c:minorTickMark val="none"/>
        <c:tickLblPos val="nextTo"/>
        <c:txPr>
          <a:bodyPr rot="0" vert="horz"/>
          <a:lstStyle/>
          <a:p>
            <a:pPr>
              <a:defRPr/>
            </a:pPr>
            <a:endParaRPr lang="en-US"/>
          </a:p>
        </c:txPr>
        <c:crossAx val="145200256"/>
        <c:crosses val="autoZero"/>
        <c:auto val="1"/>
        <c:lblAlgn val="ctr"/>
        <c:lblOffset val="100"/>
        <c:tickLblSkip val="1"/>
        <c:tickMarkSkip val="1"/>
        <c:noMultiLvlLbl val="0"/>
      </c:catAx>
      <c:valAx>
        <c:axId val="145200256"/>
        <c:scaling>
          <c:orientation val="minMax"/>
        </c:scaling>
        <c:delete val="0"/>
        <c:axPos val="l"/>
        <c:majorGridlines/>
        <c:numFmt formatCode="0%" sourceLinked="0"/>
        <c:majorTickMark val="out"/>
        <c:minorTickMark val="none"/>
        <c:tickLblPos val="nextTo"/>
        <c:crossAx val="145177984"/>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Analysis!$C$20</c:f>
          <c:strCache>
            <c:ptCount val="1"/>
            <c:pt idx="0">
              <c:v>Main causes of separation from usual caregivers</c:v>
            </c:pt>
          </c:strCache>
        </c:strRef>
      </c:tx>
      <c:overlay val="0"/>
      <c:spPr>
        <a:noFill/>
        <a:ln w="25400">
          <a:noFill/>
        </a:ln>
      </c:spPr>
      <c:txPr>
        <a:bodyPr/>
        <a:lstStyle/>
        <a:p>
          <a:pPr>
            <a:defRPr sz="1600"/>
          </a:pPr>
          <a:endParaRPr lang="en-US"/>
        </a:p>
      </c:txPr>
    </c:title>
    <c:autoTitleDeleted val="0"/>
    <c:plotArea>
      <c:layout/>
      <c:barChart>
        <c:barDir val="col"/>
        <c:grouping val="clustered"/>
        <c:varyColors val="0"/>
        <c:ser>
          <c:idx val="0"/>
          <c:order val="0"/>
          <c:tx>
            <c:strRef>
              <c:f>Analysis!$F$22</c:f>
              <c:strCache>
                <c:ptCount val="1"/>
                <c:pt idx="0">
                  <c:v>Percentage</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invertIfNegative val="0"/>
          <c:cat>
            <c:strRef>
              <c:f>Analysis!$G$20:$N$20</c:f>
              <c:strCache>
                <c:ptCount val="8"/>
                <c:pt idx="0">
                  <c:v>1. losing caregivers/children due to medical evacuation</c:v>
                </c:pt>
                <c:pt idx="1">
                  <c:v>2. losing caregivers/children during relocation</c:v>
                </c:pt>
                <c:pt idx="2">
                  <c:v>3. caregivers sending their children to institutional care</c:v>
                </c:pt>
                <c:pt idx="3">
                  <c:v>4. caregivers sending their children to extended family/friends</c:v>
                </c:pt>
                <c:pt idx="4">
                  <c:v>5. caregivers sending their children to work far from parents/usual caregivers</c:v>
                </c:pt>
                <c:pt idx="5">
                  <c:v>6. disappearance of children/caregivers in the immediate aftermath of the ...     </c:v>
                </c:pt>
                <c:pt idx="6">
                  <c:v>7. continued disappearance of children/caregivers</c:v>
                </c:pt>
                <c:pt idx="7">
                  <c:v>Response not clear</c:v>
                </c:pt>
              </c:strCache>
            </c:strRef>
          </c:cat>
          <c:val>
            <c:numRef>
              <c:f>Analysis!$G$22:$N$22</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axId val="145119488"/>
        <c:axId val="145125376"/>
      </c:barChart>
      <c:catAx>
        <c:axId val="145119488"/>
        <c:scaling>
          <c:orientation val="minMax"/>
        </c:scaling>
        <c:delete val="0"/>
        <c:axPos val="b"/>
        <c:numFmt formatCode="General" sourceLinked="1"/>
        <c:majorTickMark val="out"/>
        <c:minorTickMark val="none"/>
        <c:tickLblPos val="nextTo"/>
        <c:spPr>
          <a:ln w="3175">
            <a:solidFill>
              <a:srgbClr val="808080"/>
            </a:solidFill>
            <a:prstDash val="solid"/>
          </a:ln>
        </c:spPr>
        <c:txPr>
          <a:bodyPr rot="-5400000" vert="horz"/>
          <a:lstStyle/>
          <a:p>
            <a:pPr>
              <a:defRPr/>
            </a:pPr>
            <a:endParaRPr lang="en-US"/>
          </a:p>
        </c:txPr>
        <c:crossAx val="145125376"/>
        <c:crosses val="autoZero"/>
        <c:auto val="1"/>
        <c:lblAlgn val="ctr"/>
        <c:lblOffset val="100"/>
        <c:tickLblSkip val="1"/>
        <c:tickMarkSkip val="1"/>
        <c:noMultiLvlLbl val="0"/>
      </c:catAx>
      <c:valAx>
        <c:axId val="145125376"/>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crossAx val="145119488"/>
        <c:crosses val="autoZero"/>
        <c:crossBetween val="between"/>
      </c:valAx>
      <c:spPr>
        <a:solidFill>
          <a:srgbClr val="FFFFFF"/>
        </a:solidFill>
        <a:ln w="25400">
          <a:noFill/>
        </a:ln>
      </c:spPr>
    </c:plotArea>
    <c:legend>
      <c:legendPos val="r"/>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1" l="0.75" r="0.75" t="1" header="0.5" footer="0.5"/>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4"/>
    </mc:Choice>
    <mc:Fallback>
      <c:style val="14"/>
    </mc:Fallback>
  </mc:AlternateContent>
  <c:chart>
    <c:title>
      <c:tx>
        <c:strRef>
          <c:f>Analysis!$C$62</c:f>
          <c:strCache>
            <c:ptCount val="1"/>
            <c:pt idx="0">
              <c:v>What would you do if you encountered a separated child?</c:v>
            </c:pt>
          </c:strCache>
        </c:strRef>
      </c:tx>
      <c:overlay val="0"/>
      <c:txPr>
        <a:bodyPr/>
        <a:lstStyle/>
        <a:p>
          <a:pPr>
            <a:defRPr/>
          </a:pPr>
          <a:endParaRPr lang="en-US"/>
        </a:p>
      </c:txPr>
    </c:title>
    <c:autoTitleDeleted val="0"/>
    <c:plotArea>
      <c:layout>
        <c:manualLayout>
          <c:layoutTarget val="inner"/>
          <c:xMode val="edge"/>
          <c:yMode val="edge"/>
          <c:x val="0.102067785005135"/>
          <c:y val="0.18962239816193699"/>
          <c:w val="0.810925009796858"/>
          <c:h val="0.39444386118401897"/>
        </c:manualLayout>
      </c:layout>
      <c:barChart>
        <c:barDir val="col"/>
        <c:grouping val="clustered"/>
        <c:varyColors val="0"/>
        <c:ser>
          <c:idx val="0"/>
          <c:order val="0"/>
          <c:tx>
            <c:strRef>
              <c:f>Analysis!$F$64</c:f>
              <c:strCache>
                <c:ptCount val="1"/>
                <c:pt idx="0">
                  <c:v>Percentage</c:v>
                </c:pt>
              </c:strCache>
            </c:strRef>
          </c:tx>
          <c:invertIfNegative val="0"/>
          <c:cat>
            <c:strRef>
              <c:f>Analysis!$G$62:$P$62</c:f>
              <c:strCache>
                <c:ptCount val="9"/>
                <c:pt idx="0">
                  <c:v>1. Care for the children myself</c:v>
                </c:pt>
                <c:pt idx="1">
                  <c:v>2. Temporarily keep the child while I find long term solution</c:v>
                </c:pt>
                <c:pt idx="2">
                  <c:v>3. Find someone in the community to care for the child</c:v>
                </c:pt>
                <c:pt idx="3">
                  <c:v>4. Inform the police about the child's situation</c:v>
                </c:pt>
                <c:pt idx="4">
                  <c:v>5. Inform others</c:v>
                </c:pt>
                <c:pt idx="5">
                  <c:v>6. Find someone outside the community to adopt the child</c:v>
                </c:pt>
                <c:pt idx="6">
                  <c:v>7. Take the child to an agency/NGO that deals with children</c:v>
                </c:pt>
                <c:pt idx="7">
                  <c:v>8. Do nothing</c:v>
                </c:pt>
                <c:pt idx="8">
                  <c:v>Response not clear</c:v>
                </c:pt>
              </c:strCache>
            </c:strRef>
          </c:cat>
          <c:val>
            <c:numRef>
              <c:f>Analysis!$G$64:$P$64</c:f>
              <c:numCache>
                <c:formatCode>0%</c:formatCode>
                <c:ptCount val="10"/>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axId val="145297408"/>
        <c:axId val="145298944"/>
      </c:barChart>
      <c:catAx>
        <c:axId val="14529740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45298944"/>
        <c:crosses val="autoZero"/>
        <c:auto val="1"/>
        <c:lblAlgn val="ctr"/>
        <c:lblOffset val="100"/>
        <c:tickLblSkip val="1"/>
        <c:tickMarkSkip val="1"/>
        <c:noMultiLvlLbl val="0"/>
      </c:catAx>
      <c:valAx>
        <c:axId val="145298944"/>
        <c:scaling>
          <c:orientation val="minMax"/>
        </c:scaling>
        <c:delete val="0"/>
        <c:axPos val="l"/>
        <c:majorGridlines/>
        <c:numFmt formatCode="0%" sourceLinked="0"/>
        <c:majorTickMark val="out"/>
        <c:minorTickMark val="none"/>
        <c:tickLblPos val="nextTo"/>
        <c:crossAx val="145297408"/>
        <c:crosses val="autoZero"/>
        <c:crossBetween val="between"/>
      </c:valAx>
    </c:plotArea>
    <c:legend>
      <c:legendPos val="r"/>
      <c:layout>
        <c:manualLayout>
          <c:xMode val="edge"/>
          <c:yMode val="edge"/>
          <c:x val="0.88680642213678096"/>
          <c:y val="0.76236834572142098"/>
          <c:w val="0.111995174170074"/>
          <c:h val="6.6973753280839904E-2"/>
        </c:manualLayout>
      </c:layout>
      <c:overlay val="0"/>
    </c:legend>
    <c:plotVisOnly val="1"/>
    <c:dispBlanksAs val="gap"/>
    <c:showDLblsOverMax val="0"/>
  </c:chart>
  <c:printSettings>
    <c:headerFooter/>
    <c:pageMargins b="1" l="0.75" r="0.75" t="1" header="0.5" footer="0.5"/>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Analysis!$C$86</c:f>
          <c:strCache>
            <c:ptCount val="1"/>
            <c:pt idx="0">
              <c:v>Any reports on changes in children’s behaviour</c:v>
            </c:pt>
          </c:strCache>
        </c:strRef>
      </c:tx>
      <c:overlay val="0"/>
      <c:txPr>
        <a:bodyPr/>
        <a:lstStyle/>
        <a:p>
          <a:pPr>
            <a:defRPr sz="1400"/>
          </a:pPr>
          <a:endParaRPr lang="en-US"/>
        </a:p>
      </c:txPr>
    </c:title>
    <c:autoTitleDeleted val="0"/>
    <c:plotArea>
      <c:layout/>
      <c:barChart>
        <c:barDir val="col"/>
        <c:grouping val="clustered"/>
        <c:varyColors val="0"/>
        <c:ser>
          <c:idx val="0"/>
          <c:order val="0"/>
          <c:tx>
            <c:strRef>
              <c:f>Analysis!$F$88</c:f>
              <c:strCache>
                <c:ptCount val="1"/>
                <c:pt idx="0">
                  <c:v>Percentage</c:v>
                </c:pt>
              </c:strCache>
            </c:strRef>
          </c:tx>
          <c:invertIfNegative val="0"/>
          <c:cat>
            <c:strRef>
              <c:f>Analysis!$G$86:$I$86</c:f>
              <c:strCache>
                <c:ptCount val="3"/>
                <c:pt idx="0">
                  <c:v>Yes</c:v>
                </c:pt>
                <c:pt idx="1">
                  <c:v>No</c:v>
                </c:pt>
                <c:pt idx="2">
                  <c:v>Response not clear</c:v>
                </c:pt>
              </c:strCache>
            </c:strRef>
          </c:cat>
          <c:val>
            <c:numRef>
              <c:f>Analysis!$G$88:$I$88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5328768"/>
        <c:axId val="145338752"/>
      </c:barChart>
      <c:catAx>
        <c:axId val="145328768"/>
        <c:scaling>
          <c:orientation val="minMax"/>
        </c:scaling>
        <c:delete val="0"/>
        <c:axPos val="b"/>
        <c:numFmt formatCode="General" sourceLinked="1"/>
        <c:majorTickMark val="out"/>
        <c:minorTickMark val="none"/>
        <c:tickLblPos val="nextTo"/>
        <c:txPr>
          <a:bodyPr rot="0" vert="horz"/>
          <a:lstStyle/>
          <a:p>
            <a:pPr>
              <a:defRPr/>
            </a:pPr>
            <a:endParaRPr lang="en-US"/>
          </a:p>
        </c:txPr>
        <c:crossAx val="145338752"/>
        <c:crosses val="autoZero"/>
        <c:auto val="1"/>
        <c:lblAlgn val="ctr"/>
        <c:lblOffset val="100"/>
        <c:tickLblSkip val="1"/>
        <c:tickMarkSkip val="1"/>
        <c:noMultiLvlLbl val="0"/>
      </c:catAx>
      <c:valAx>
        <c:axId val="145338752"/>
        <c:scaling>
          <c:orientation val="minMax"/>
        </c:scaling>
        <c:delete val="0"/>
        <c:axPos val="l"/>
        <c:majorGridlines/>
        <c:numFmt formatCode="0%" sourceLinked="0"/>
        <c:majorTickMark val="out"/>
        <c:minorTickMark val="none"/>
        <c:tickLblPos val="nextTo"/>
        <c:crossAx val="145328768"/>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Analysis!$C$89</c:f>
          <c:strCache>
            <c:ptCount val="1"/>
            <c:pt idx="0">
              <c:v>Changes in girls' behaviour</c:v>
            </c:pt>
          </c:strCache>
        </c:strRef>
      </c:tx>
      <c:layout>
        <c:manualLayout>
          <c:xMode val="edge"/>
          <c:yMode val="edge"/>
          <c:x val="0.26078183304374802"/>
          <c:y val="2.17128906183216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Analysis!$F$91</c:f>
              <c:strCache>
                <c:ptCount val="1"/>
                <c:pt idx="0">
                  <c:v>Percentage</c:v>
                </c:pt>
              </c:strCache>
            </c:strRef>
          </c:tx>
          <c:invertIfNegative val="0"/>
          <c:cat>
            <c:strRef>
              <c:f>Analysis!$G$89:$Z$89</c:f>
              <c:strCache>
                <c:ptCount val="19"/>
                <c:pt idx="0">
                  <c:v>UCS: Unusual crying and screaming</c:v>
                </c:pt>
                <c:pt idx="1">
                  <c:v>AGG: More aggressive behaviour</c:v>
                </c:pt>
                <c:pt idx="2">
                  <c:v>VYC: Violence against younger children</c:v>
                </c:pt>
                <c:pt idx="3">
                  <c:v>CCR: Committing crimes</c:v>
                </c:pt>
                <c:pt idx="4">
                  <c:v>UWS: Unwillingness to go to school</c:v>
                </c:pt>
                <c:pt idx="5">
                  <c:v>LWH: Less willingness to help caregivers and siblings</c:v>
                </c:pt>
                <c:pt idx="6">
                  <c:v>DRB: Disrespectful behaviour in the family</c:v>
                </c:pt>
                <c:pt idx="7">
                  <c:v>SDN: Sadness </c:v>
                </c:pt>
                <c:pt idx="8">
                  <c:v>SAB: Substance abuse</c:v>
                </c:pt>
                <c:pt idx="9">
                  <c:v>NTM: Having nightmares and/or not being able to sleep </c:v>
                </c:pt>
                <c:pt idx="10">
                  <c:v>ATS: Anti-social </c:v>
                </c:pt>
                <c:pt idx="11">
                  <c:v>HPP: Helping parent more than before                                              </c:v>
                </c:pt>
                <c:pt idx="12">
                  <c:v>STF: Spending more time with friends</c:v>
                </c:pt>
                <c:pt idx="13">
                  <c:v>STP: Spending more time on sport and playing  </c:v>
                </c:pt>
                <c:pt idx="14">
                  <c:v>COC: Caring for others in the community      </c:v>
                </c:pt>
                <c:pt idx="15">
                  <c:v>ASR: attending school regularly/interested in education</c:v>
                </c:pt>
                <c:pt idx="16">
                  <c:v>HSB: Engaging in high risk sexual behavior</c:v>
                </c:pt>
                <c:pt idx="17">
                  <c:v>JAF: Wanting to join/joining armed forces or groups</c:v>
                </c:pt>
                <c:pt idx="18">
                  <c:v>Response not clear</c:v>
                </c:pt>
              </c:strCache>
            </c:strRef>
          </c:cat>
          <c:val>
            <c:numRef>
              <c:f>Analysis!$G$91:$Z$91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er>
        <c:dLbls>
          <c:showLegendKey val="0"/>
          <c:showVal val="0"/>
          <c:showCatName val="0"/>
          <c:showSerName val="0"/>
          <c:showPercent val="0"/>
          <c:showBubbleSize val="0"/>
        </c:dLbls>
        <c:gapWidth val="150"/>
        <c:axId val="145389056"/>
        <c:axId val="145390592"/>
      </c:barChart>
      <c:catAx>
        <c:axId val="145389056"/>
        <c:scaling>
          <c:orientation val="minMax"/>
        </c:scaling>
        <c:delete val="0"/>
        <c:axPos val="b"/>
        <c:numFmt formatCode="General" sourceLinked="1"/>
        <c:majorTickMark val="out"/>
        <c:minorTickMark val="none"/>
        <c:tickLblPos val="nextTo"/>
        <c:txPr>
          <a:bodyPr rot="-1440000" vert="horz"/>
          <a:lstStyle/>
          <a:p>
            <a:pPr>
              <a:defRPr/>
            </a:pPr>
            <a:endParaRPr lang="en-US"/>
          </a:p>
        </c:txPr>
        <c:crossAx val="145390592"/>
        <c:crosses val="autoZero"/>
        <c:auto val="1"/>
        <c:lblAlgn val="ctr"/>
        <c:lblOffset val="100"/>
        <c:tickMarkSkip val="1"/>
        <c:noMultiLvlLbl val="0"/>
      </c:catAx>
      <c:valAx>
        <c:axId val="145390592"/>
        <c:scaling>
          <c:orientation val="minMax"/>
        </c:scaling>
        <c:delete val="0"/>
        <c:axPos val="l"/>
        <c:majorGridlines/>
        <c:numFmt formatCode="0%" sourceLinked="0"/>
        <c:majorTickMark val="out"/>
        <c:minorTickMark val="none"/>
        <c:tickLblPos val="nextTo"/>
        <c:crossAx val="145389056"/>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Analysis!$C$95</c:f>
          <c:strCache>
            <c:ptCount val="1"/>
            <c:pt idx="0">
              <c:v>What do you think makes boys stressed since the emergency?</c:v>
            </c:pt>
          </c:strCache>
        </c:strRef>
      </c:tx>
      <c:layout>
        <c:manualLayout>
          <c:xMode val="edge"/>
          <c:yMode val="edge"/>
          <c:x val="0.25874886515972501"/>
          <c:y val="2.1712887658121498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Analysis!$F$97</c:f>
              <c:strCache>
                <c:ptCount val="1"/>
                <c:pt idx="0">
                  <c:v>Percentage</c:v>
                </c:pt>
              </c:strCache>
            </c:strRef>
          </c:tx>
          <c:invertIfNegative val="0"/>
          <c:cat>
            <c:strRef>
              <c:f>Analysis!$G$95:$Y$95</c:f>
              <c:strCache>
                <c:ptCount val="17"/>
                <c:pt idx="0">
                  <c:v>1. Attacks</c:v>
                </c:pt>
                <c:pt idx="1">
                  <c:v>2. Kidnapping/abductions</c:v>
                </c:pt>
                <c:pt idx="2">
                  <c:v>3. trafficking</c:v>
                </c:pt>
                <c:pt idx="3">
                  <c:v>4. not being able to go back to school</c:v>
                </c:pt>
                <c:pt idx="4">
                  <c:v>5. not being able to return home</c:v>
                </c:pt>
                <c:pt idx="5">
                  <c:v>6. losing their belongings</c:v>
                </c:pt>
                <c:pt idx="6">
                  <c:v>7. being separated from their friends</c:v>
                </c:pt>
                <c:pt idx="7">
                  <c:v>8. being separated from their families</c:v>
                </c:pt>
                <c:pt idx="8">
                  <c:v>9. tension within the family</c:v>
                </c:pt>
                <c:pt idx="9">
                  <c:v>10. nightmares or bad memories</c:v>
                </c:pt>
                <c:pt idx="10">
                  <c:v>11. sexual violence</c:v>
                </c:pt>
                <c:pt idx="11">
                  <c:v>12. extra hard work</c:v>
                </c:pt>
                <c:pt idx="12">
                  <c:v>13. lack of shelter</c:v>
                </c:pt>
                <c:pt idx="13">
                  <c:v>14. going far from home for work</c:v>
                </c:pt>
                <c:pt idx="14">
                  <c:v>15. lack of food</c:v>
                </c:pt>
                <c:pt idx="15">
                  <c:v>16. bullying</c:v>
                </c:pt>
                <c:pt idx="16">
                  <c:v>Response not clear</c:v>
                </c:pt>
              </c:strCache>
            </c:strRef>
          </c:cat>
          <c:val>
            <c:numRef>
              <c:f>Analysis!$G$97:$Y$97</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44851328"/>
        <c:axId val="144852864"/>
      </c:barChart>
      <c:catAx>
        <c:axId val="14485132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44852864"/>
        <c:crosses val="autoZero"/>
        <c:auto val="1"/>
        <c:lblAlgn val="ctr"/>
        <c:lblOffset val="100"/>
        <c:tickMarkSkip val="1"/>
        <c:noMultiLvlLbl val="0"/>
      </c:catAx>
      <c:valAx>
        <c:axId val="144852864"/>
        <c:scaling>
          <c:orientation val="minMax"/>
        </c:scaling>
        <c:delete val="0"/>
        <c:axPos val="l"/>
        <c:majorGridlines/>
        <c:numFmt formatCode="0%" sourceLinked="0"/>
        <c:majorTickMark val="out"/>
        <c:minorTickMark val="none"/>
        <c:tickLblPos val="nextTo"/>
        <c:crossAx val="144851328"/>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Analysis!$C$98</c:f>
          <c:strCache>
            <c:ptCount val="1"/>
            <c:pt idx="0">
              <c:v>If boys have problems or stress, who in the community can best support them?</c:v>
            </c:pt>
          </c:strCache>
        </c:strRef>
      </c:tx>
      <c:layout>
        <c:manualLayout>
          <c:xMode val="edge"/>
          <c:yMode val="edge"/>
          <c:x val="8.9873203573953495E-2"/>
          <c:y val="2.17130256802921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Analysis!$F$100</c:f>
              <c:strCache>
                <c:ptCount val="1"/>
                <c:pt idx="0">
                  <c:v>Percentage</c:v>
                </c:pt>
              </c:strCache>
            </c:strRef>
          </c:tx>
          <c:invertIfNegative val="0"/>
          <c:cat>
            <c:strRef>
              <c:f>Analysis!$G$98:$S$98</c:f>
              <c:strCache>
                <c:ptCount val="13"/>
                <c:pt idx="0">
                  <c:v>1. peer groups</c:v>
                </c:pt>
                <c:pt idx="1">
                  <c:v>2. school teachers</c:v>
                </c:pt>
                <c:pt idx="2">
                  <c:v>3. community social workers</c:v>
                </c:pt>
                <c:pt idx="3">
                  <c:v>4. religious leaders</c:v>
                </c:pt>
                <c:pt idx="4">
                  <c:v>5. parents</c:v>
                </c:pt>
                <c:pt idx="5">
                  <c:v>6. government officials</c:v>
                </c:pt>
                <c:pt idx="6">
                  <c:v>7. siblings</c:v>
                </c:pt>
                <c:pt idx="7">
                  <c:v>8. relatives</c:v>
                </c:pt>
                <c:pt idx="8">
                  <c:v>9. community leaders</c:v>
                </c:pt>
                <c:pt idx="9">
                  <c:v>9. community leaders</c:v>
                </c:pt>
                <c:pt idx="10">
                  <c:v>10. neighbours</c:v>
                </c:pt>
                <c:pt idx="11">
                  <c:v>11. clan leaders</c:v>
                </c:pt>
                <c:pt idx="12">
                  <c:v>response not clear</c:v>
                </c:pt>
              </c:strCache>
            </c:strRef>
          </c:cat>
          <c:val>
            <c:numRef>
              <c:f>Analysis!$G$100:$S$100</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150"/>
        <c:axId val="144886784"/>
        <c:axId val="144974592"/>
      </c:barChart>
      <c:catAx>
        <c:axId val="14488678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44974592"/>
        <c:crosses val="autoZero"/>
        <c:auto val="1"/>
        <c:lblAlgn val="ctr"/>
        <c:lblOffset val="100"/>
        <c:tickMarkSkip val="1"/>
        <c:noMultiLvlLbl val="0"/>
      </c:catAx>
      <c:valAx>
        <c:axId val="144974592"/>
        <c:scaling>
          <c:orientation val="minMax"/>
        </c:scaling>
        <c:delete val="0"/>
        <c:axPos val="l"/>
        <c:majorGridlines/>
        <c:numFmt formatCode="0%" sourceLinked="0"/>
        <c:majorTickMark val="out"/>
        <c:minorTickMark val="none"/>
        <c:tickLblPos val="nextTo"/>
        <c:crossAx val="144886784"/>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Analysis!$C$101</c:f>
          <c:strCache>
            <c:ptCount val="1"/>
            <c:pt idx="0">
              <c:v>What do you think makes girls stressed since the emergency?</c:v>
            </c:pt>
          </c:strCache>
        </c:strRef>
      </c:tx>
      <c:layout>
        <c:manualLayout>
          <c:xMode val="edge"/>
          <c:yMode val="edge"/>
          <c:x val="0.26078183304374802"/>
          <c:y val="2.17128906183216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Analysis!$F$103</c:f>
              <c:strCache>
                <c:ptCount val="1"/>
                <c:pt idx="0">
                  <c:v>Percentage</c:v>
                </c:pt>
              </c:strCache>
            </c:strRef>
          </c:tx>
          <c:invertIfNegative val="0"/>
          <c:cat>
            <c:strRef>
              <c:f>Analysis!$G$101:$W$101</c:f>
              <c:strCache>
                <c:ptCount val="17"/>
                <c:pt idx="0">
                  <c:v>1. attacks</c:v>
                </c:pt>
                <c:pt idx="1">
                  <c:v>2. kidnapping/abductions</c:v>
                </c:pt>
                <c:pt idx="2">
                  <c:v>3. trafficking</c:v>
                </c:pt>
                <c:pt idx="3">
                  <c:v>4. not being able to go back to school</c:v>
                </c:pt>
                <c:pt idx="4">
                  <c:v>5. not being able to return home</c:v>
                </c:pt>
                <c:pt idx="5">
                  <c:v>6. losing their belongings</c:v>
                </c:pt>
                <c:pt idx="6">
                  <c:v>7. being separated from their friends</c:v>
                </c:pt>
                <c:pt idx="7">
                  <c:v>8. being separated from their families</c:v>
                </c:pt>
                <c:pt idx="8">
                  <c:v>9. tension within the family</c:v>
                </c:pt>
                <c:pt idx="9">
                  <c:v>10. nightmares or bad memories</c:v>
                </c:pt>
                <c:pt idx="10">
                  <c:v>11. sexual violence</c:v>
                </c:pt>
                <c:pt idx="11">
                  <c:v>12. extra hard work</c:v>
                </c:pt>
                <c:pt idx="12">
                  <c:v>13. lack of shelter</c:v>
                </c:pt>
                <c:pt idx="13">
                  <c:v>14. going far from home for work</c:v>
                </c:pt>
                <c:pt idx="14">
                  <c:v>15. lack of food</c:v>
                </c:pt>
                <c:pt idx="15">
                  <c:v>16. bullying</c:v>
                </c:pt>
                <c:pt idx="16">
                  <c:v>Response not clear</c:v>
                </c:pt>
              </c:strCache>
            </c:strRef>
          </c:cat>
          <c:val>
            <c:numRef>
              <c:f>Analysis!$G$103:$W$103</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45000320"/>
        <c:axId val="145001856"/>
      </c:barChart>
      <c:catAx>
        <c:axId val="14500032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45001856"/>
        <c:crosses val="autoZero"/>
        <c:auto val="1"/>
        <c:lblAlgn val="ctr"/>
        <c:lblOffset val="100"/>
        <c:tickMarkSkip val="1"/>
        <c:noMultiLvlLbl val="0"/>
      </c:catAx>
      <c:valAx>
        <c:axId val="145001856"/>
        <c:scaling>
          <c:orientation val="minMax"/>
        </c:scaling>
        <c:delete val="0"/>
        <c:axPos val="l"/>
        <c:majorGridlines/>
        <c:numFmt formatCode="0%" sourceLinked="0"/>
        <c:majorTickMark val="out"/>
        <c:minorTickMark val="none"/>
        <c:tickLblPos val="nextTo"/>
        <c:crossAx val="145000320"/>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Analysis!$C$104</c:f>
          <c:strCache>
            <c:ptCount val="1"/>
            <c:pt idx="0">
              <c:v>If girls have problems or stress, who in the community can best support them?</c:v>
            </c:pt>
          </c:strCache>
        </c:strRef>
      </c:tx>
      <c:layout>
        <c:manualLayout>
          <c:xMode val="edge"/>
          <c:yMode val="edge"/>
          <c:x val="8.9873203573953495E-2"/>
          <c:y val="2.17130256802921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Analysis!$F$106</c:f>
              <c:strCache>
                <c:ptCount val="1"/>
                <c:pt idx="0">
                  <c:v>Percentage</c:v>
                </c:pt>
              </c:strCache>
            </c:strRef>
          </c:tx>
          <c:invertIfNegative val="0"/>
          <c:cat>
            <c:strRef>
              <c:f>Analysis!$G$104:$V$104</c:f>
              <c:strCache>
                <c:ptCount val="15"/>
                <c:pt idx="0">
                  <c:v>1. peer groups</c:v>
                </c:pt>
                <c:pt idx="1">
                  <c:v>2. school teachers</c:v>
                </c:pt>
                <c:pt idx="2">
                  <c:v>3. community social workers</c:v>
                </c:pt>
                <c:pt idx="3">
                  <c:v>4. religious leaders</c:v>
                </c:pt>
                <c:pt idx="4">
                  <c:v>5. parents</c:v>
                </c:pt>
                <c:pt idx="5">
                  <c:v>6. government officials</c:v>
                </c:pt>
                <c:pt idx="6">
                  <c:v>7. siblings</c:v>
                </c:pt>
                <c:pt idx="7">
                  <c:v>8. relatives</c:v>
                </c:pt>
                <c:pt idx="8">
                  <c:v>9. community leaders</c:v>
                </c:pt>
                <c:pt idx="9">
                  <c:v>10. traditional midwives</c:v>
                </c:pt>
                <c:pt idx="10">
                  <c:v>11. health workers</c:v>
                </c:pt>
                <c:pt idx="11">
                  <c:v>12. women's groups</c:v>
                </c:pt>
                <c:pt idx="12">
                  <c:v>13. clan leaders</c:v>
                </c:pt>
                <c:pt idx="13">
                  <c:v>14. neighbours</c:v>
                </c:pt>
                <c:pt idx="14">
                  <c:v>response not clear</c:v>
                </c:pt>
              </c:strCache>
            </c:strRef>
          </c:cat>
          <c:val>
            <c:numRef>
              <c:f>Analysis!$G$106:$V$106</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dLbls>
          <c:showLegendKey val="0"/>
          <c:showVal val="0"/>
          <c:showCatName val="0"/>
          <c:showSerName val="0"/>
          <c:showPercent val="0"/>
          <c:showBubbleSize val="0"/>
        </c:dLbls>
        <c:gapWidth val="150"/>
        <c:axId val="145969920"/>
        <c:axId val="145971456"/>
      </c:barChart>
      <c:catAx>
        <c:axId val="14596992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45971456"/>
        <c:crosses val="autoZero"/>
        <c:auto val="1"/>
        <c:lblAlgn val="ctr"/>
        <c:lblOffset val="100"/>
        <c:tickMarkSkip val="1"/>
        <c:noMultiLvlLbl val="0"/>
      </c:catAx>
      <c:valAx>
        <c:axId val="145971456"/>
        <c:scaling>
          <c:orientation val="minMax"/>
        </c:scaling>
        <c:delete val="0"/>
        <c:axPos val="l"/>
        <c:majorGridlines/>
        <c:numFmt formatCode="0%" sourceLinked="0"/>
        <c:majorTickMark val="out"/>
        <c:minorTickMark val="none"/>
        <c:tickLblPos val="nextTo"/>
        <c:crossAx val="145969920"/>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Analysis!$C$17</c:f>
          <c:strCache>
            <c:ptCount val="1"/>
            <c:pt idx="0">
              <c:v> Children separated from caregivers</c:v>
            </c:pt>
          </c:strCache>
        </c:strRef>
      </c:tx>
      <c:overlay val="0"/>
      <c:txPr>
        <a:bodyPr/>
        <a:lstStyle/>
        <a:p>
          <a:pPr>
            <a:defRPr sz="1200"/>
          </a:pPr>
          <a:endParaRPr lang="en-US"/>
        </a:p>
      </c:txPr>
    </c:title>
    <c:autoTitleDeleted val="0"/>
    <c:plotArea>
      <c:layout/>
      <c:barChart>
        <c:barDir val="col"/>
        <c:grouping val="clustered"/>
        <c:varyColors val="0"/>
        <c:ser>
          <c:idx val="0"/>
          <c:order val="0"/>
          <c:tx>
            <c:strRef>
              <c:f>Analysis!$F$19</c:f>
              <c:strCache>
                <c:ptCount val="1"/>
                <c:pt idx="0">
                  <c:v>Percentage</c:v>
                </c:pt>
              </c:strCache>
            </c:strRef>
          </c:tx>
          <c:invertIfNegative val="0"/>
          <c:cat>
            <c:strRef>
              <c:f>Analysis!$G$17:$I$17</c:f>
              <c:strCache>
                <c:ptCount val="3"/>
                <c:pt idx="0">
                  <c:v>Yes</c:v>
                </c:pt>
                <c:pt idx="1">
                  <c:v>No</c:v>
                </c:pt>
                <c:pt idx="2">
                  <c:v>Response not clear</c:v>
                </c:pt>
              </c:strCache>
            </c:strRef>
          </c:cat>
          <c:val>
            <c:numRef>
              <c:f>Analysis!$G$19:$I$19</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26933632"/>
        <c:axId val="126935424"/>
      </c:barChart>
      <c:catAx>
        <c:axId val="126933632"/>
        <c:scaling>
          <c:orientation val="minMax"/>
        </c:scaling>
        <c:delete val="0"/>
        <c:axPos val="b"/>
        <c:numFmt formatCode="General" sourceLinked="1"/>
        <c:majorTickMark val="out"/>
        <c:minorTickMark val="none"/>
        <c:tickLblPos val="nextTo"/>
        <c:crossAx val="126935424"/>
        <c:crosses val="autoZero"/>
        <c:auto val="1"/>
        <c:lblAlgn val="ctr"/>
        <c:lblOffset val="100"/>
        <c:tickLblSkip val="1"/>
        <c:tickMarkSkip val="1"/>
        <c:noMultiLvlLbl val="0"/>
      </c:catAx>
      <c:valAx>
        <c:axId val="126935424"/>
        <c:scaling>
          <c:orientation val="minMax"/>
        </c:scaling>
        <c:delete val="0"/>
        <c:axPos val="l"/>
        <c:majorGridlines/>
        <c:numFmt formatCode="0%" sourceLinked="0"/>
        <c:majorTickMark val="out"/>
        <c:minorTickMark val="none"/>
        <c:tickLblPos val="nextTo"/>
        <c:crossAx val="126933632"/>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Analysis!$C$107</c:f>
          <c:strCache>
            <c:ptCount val="1"/>
            <c:pt idx="0">
              <c:v>Have you noticed any changes in caregivers’ attitude towards their children </c:v>
            </c:pt>
          </c:strCache>
        </c:strRef>
      </c:tx>
      <c:layout>
        <c:manualLayout>
          <c:xMode val="edge"/>
          <c:yMode val="edge"/>
          <c:x val="0.1690810178361232"/>
          <c:y val="1.6894218477816688E-2"/>
        </c:manualLayout>
      </c:layout>
      <c:overlay val="0"/>
      <c:txPr>
        <a:bodyPr/>
        <a:lstStyle/>
        <a:p>
          <a:pPr>
            <a:defRPr sz="1400"/>
          </a:pPr>
          <a:endParaRPr lang="en-US"/>
        </a:p>
      </c:txPr>
    </c:title>
    <c:autoTitleDeleted val="0"/>
    <c:plotArea>
      <c:layout>
        <c:manualLayout>
          <c:layoutTarget val="inner"/>
          <c:xMode val="edge"/>
          <c:yMode val="edge"/>
          <c:x val="3.6443347922417303E-2"/>
          <c:y val="0.258682927906703"/>
          <c:w val="0.74593357981781094"/>
          <c:h val="0.59373122570385195"/>
        </c:manualLayout>
      </c:layout>
      <c:barChart>
        <c:barDir val="col"/>
        <c:grouping val="clustered"/>
        <c:varyColors val="0"/>
        <c:ser>
          <c:idx val="0"/>
          <c:order val="0"/>
          <c:tx>
            <c:strRef>
              <c:f>Analysis!$F$109</c:f>
              <c:strCache>
                <c:ptCount val="1"/>
                <c:pt idx="0">
                  <c:v>Percentage</c:v>
                </c:pt>
              </c:strCache>
            </c:strRef>
          </c:tx>
          <c:invertIfNegative val="0"/>
          <c:cat>
            <c:strRef>
              <c:f>Analysis!$G$107:$I$107</c:f>
              <c:strCache>
                <c:ptCount val="3"/>
                <c:pt idx="0">
                  <c:v>Yes</c:v>
                </c:pt>
                <c:pt idx="1">
                  <c:v>No</c:v>
                </c:pt>
                <c:pt idx="2">
                  <c:v>Response not clear</c:v>
                </c:pt>
              </c:strCache>
            </c:strRef>
          </c:cat>
          <c:val>
            <c:numRef>
              <c:f>Analysis!$G$109:$I$109</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6004224"/>
        <c:axId val="145887232"/>
      </c:barChart>
      <c:catAx>
        <c:axId val="146004224"/>
        <c:scaling>
          <c:orientation val="minMax"/>
        </c:scaling>
        <c:delete val="0"/>
        <c:axPos val="b"/>
        <c:numFmt formatCode="General" sourceLinked="1"/>
        <c:majorTickMark val="out"/>
        <c:minorTickMark val="none"/>
        <c:tickLblPos val="nextTo"/>
        <c:txPr>
          <a:bodyPr rot="0" vert="horz"/>
          <a:lstStyle/>
          <a:p>
            <a:pPr>
              <a:defRPr/>
            </a:pPr>
            <a:endParaRPr lang="en-US"/>
          </a:p>
        </c:txPr>
        <c:crossAx val="145887232"/>
        <c:crosses val="autoZero"/>
        <c:auto val="1"/>
        <c:lblAlgn val="ctr"/>
        <c:lblOffset val="100"/>
        <c:tickMarkSkip val="1"/>
        <c:noMultiLvlLbl val="0"/>
      </c:catAx>
      <c:valAx>
        <c:axId val="145887232"/>
        <c:scaling>
          <c:orientation val="minMax"/>
        </c:scaling>
        <c:delete val="0"/>
        <c:axPos val="l"/>
        <c:majorGridlines/>
        <c:numFmt formatCode="0%" sourceLinked="0"/>
        <c:majorTickMark val="out"/>
        <c:minorTickMark val="none"/>
        <c:tickLblPos val="nextTo"/>
        <c:crossAx val="146004224"/>
        <c:crosses val="autoZero"/>
        <c:crossBetween val="between"/>
      </c:valAx>
    </c:plotArea>
    <c:legend>
      <c:legendPos val="r"/>
      <c:layout>
        <c:manualLayout>
          <c:xMode val="edge"/>
          <c:yMode val="edge"/>
          <c:x val="0.84786178158326797"/>
          <c:y val="0.33471304203171798"/>
          <c:w val="0.14126844078512699"/>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Analysis!$C$110</c:f>
          <c:strCache>
            <c:ptCount val="1"/>
            <c:pt idx="0">
              <c:v>What kind of changes (positive or negative) have you noticed in caregivers’ attitude towards their children?</c:v>
            </c:pt>
          </c:strCache>
        </c:strRef>
      </c:tx>
      <c:layout>
        <c:manualLayout>
          <c:xMode val="edge"/>
          <c:yMode val="edge"/>
          <c:x val="8.9873203573953495E-2"/>
          <c:y val="2.1713025680292101E-2"/>
        </c:manualLayout>
      </c:layout>
      <c:overlay val="0"/>
      <c:txPr>
        <a:bodyPr/>
        <a:lstStyle/>
        <a:p>
          <a:pPr>
            <a:defRPr sz="1600"/>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Analysis!$F$112</c:f>
              <c:strCache>
                <c:ptCount val="1"/>
                <c:pt idx="0">
                  <c:v>Percentage</c:v>
                </c:pt>
              </c:strCache>
            </c:strRef>
          </c:tx>
          <c:invertIfNegative val="0"/>
          <c:cat>
            <c:strRef>
              <c:f>Analysis!$G$110:$S$110</c:f>
              <c:strCache>
                <c:ptCount val="13"/>
                <c:pt idx="0">
                  <c:v>1. Pay less attention to children’s needs</c:v>
                </c:pt>
                <c:pt idx="1">
                  <c:v>2. Pay more attention to children’s needs</c:v>
                </c:pt>
                <c:pt idx="2">
                  <c:v>3. Spend less time with their children</c:v>
                </c:pt>
                <c:pt idx="3">
                  <c:v>4. Spend more time with their children</c:v>
                </c:pt>
                <c:pt idx="4">
                  <c:v>5. More aggressive towards their children</c:v>
                </c:pt>
                <c:pt idx="5">
                  <c:v>6. Show more love and affection to their children</c:v>
                </c:pt>
                <c:pt idx="6">
                  <c:v>7. Send children away from home</c:v>
                </c:pt>
                <c:pt idx="7">
                  <c:v>8. Force children to stay inside the house</c:v>
                </c:pt>
                <c:pt idx="8">
                  <c:v>9. Keep children from going to school</c:v>
                </c:pt>
                <c:pt idx="9">
                  <c:v>10. Ensure children’s education despite difficulties</c:v>
                </c:pt>
                <c:pt idx="10">
                  <c:v>11. Force/encourage children to marry at young age</c:v>
                </c:pt>
                <c:pt idx="11">
                  <c:v>12. Ensure that children have access to recreational activities</c:v>
                </c:pt>
                <c:pt idx="12">
                  <c:v>response not clear</c:v>
                </c:pt>
              </c:strCache>
            </c:strRef>
          </c:cat>
          <c:val>
            <c:numRef>
              <c:f>Analysis!$G$112:$S$112</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150"/>
        <c:axId val="145937536"/>
        <c:axId val="145939072"/>
      </c:barChart>
      <c:catAx>
        <c:axId val="14593753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45939072"/>
        <c:crosses val="autoZero"/>
        <c:auto val="1"/>
        <c:lblAlgn val="ctr"/>
        <c:lblOffset val="100"/>
        <c:tickMarkSkip val="1"/>
        <c:noMultiLvlLbl val="0"/>
      </c:catAx>
      <c:valAx>
        <c:axId val="145939072"/>
        <c:scaling>
          <c:orientation val="minMax"/>
        </c:scaling>
        <c:delete val="0"/>
        <c:axPos val="l"/>
        <c:majorGridlines/>
        <c:numFmt formatCode="0%" sourceLinked="0"/>
        <c:majorTickMark val="out"/>
        <c:minorTickMark val="none"/>
        <c:tickLblPos val="nextTo"/>
        <c:crossAx val="145937536"/>
        <c:crosses val="autoZero"/>
        <c:crossBetween val="between"/>
      </c:valAx>
    </c:plotArea>
    <c:legend>
      <c:legendPos val="r"/>
      <c:layout>
        <c:manualLayout>
          <c:xMode val="edge"/>
          <c:yMode val="edge"/>
          <c:x val="0.89274635857976503"/>
          <c:y val="0.33471304203171798"/>
          <c:w val="7.3078059390036601E-2"/>
          <c:h val="8.4540655554246696E-2"/>
        </c:manualLayout>
      </c:layout>
      <c:overlay val="0"/>
    </c:legend>
    <c:plotVisOnly val="1"/>
    <c:dispBlanksAs val="gap"/>
    <c:showDLblsOverMax val="0"/>
  </c:chart>
  <c:printSettings>
    <c:headerFooter/>
    <c:pageMargins b="1" l="0.75" r="0.75" t="1" header="0.5" footer="0.5"/>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Analysis!$C$119</c:f>
          <c:strCache>
            <c:ptCount val="1"/>
            <c:pt idx="0">
              <c:v>What kind of skills do these people have?</c:v>
            </c:pt>
          </c:strCache>
        </c:strRef>
      </c:tx>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Analysis!$F$121</c:f>
              <c:strCache>
                <c:ptCount val="1"/>
                <c:pt idx="0">
                  <c:v>Percentage</c:v>
                </c:pt>
              </c:strCache>
            </c:strRef>
          </c:tx>
          <c:invertIfNegative val="0"/>
          <c:cat>
            <c:strRef>
              <c:f>Analysis!$G$119:$M$119</c:f>
              <c:strCache>
                <c:ptCount val="7"/>
                <c:pt idx="0">
                  <c:v>1. Teaching</c:v>
                </c:pt>
                <c:pt idx="1">
                  <c:v>2. Organizing collective activities for children</c:v>
                </c:pt>
                <c:pt idx="2">
                  <c:v>3. Supporting distressed children</c:v>
                </c:pt>
                <c:pt idx="3">
                  <c:v>4. Keeping children safe</c:v>
                </c:pt>
                <c:pt idx="4">
                  <c:v>5. Working/supporting with children living with physical disabilities</c:v>
                </c:pt>
                <c:pt idx="5">
                  <c:v>6. Teaching children with learning difficulties</c:v>
                </c:pt>
                <c:pt idx="6">
                  <c:v>response not clear</c:v>
                </c:pt>
              </c:strCache>
            </c:strRef>
          </c:cat>
          <c:val>
            <c:numRef>
              <c:f>Analysis!$G$121:$M$121</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axId val="146038784"/>
        <c:axId val="146040320"/>
      </c:barChart>
      <c:catAx>
        <c:axId val="146038784"/>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146040320"/>
        <c:crosses val="autoZero"/>
        <c:auto val="1"/>
        <c:lblAlgn val="ctr"/>
        <c:lblOffset val="100"/>
        <c:tickLblSkip val="1"/>
        <c:tickMarkSkip val="1"/>
        <c:noMultiLvlLbl val="0"/>
      </c:catAx>
      <c:valAx>
        <c:axId val="146040320"/>
        <c:scaling>
          <c:orientation val="minMax"/>
        </c:scaling>
        <c:delete val="0"/>
        <c:axPos val="l"/>
        <c:majorGridlines/>
        <c:numFmt formatCode="0%" sourceLinked="0"/>
        <c:majorTickMark val="out"/>
        <c:minorTickMark val="none"/>
        <c:tickLblPos val="nextTo"/>
        <c:crossAx val="146038784"/>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Analysis!$C$122</c:f>
          <c:strCache>
            <c:ptCount val="1"/>
            <c:pt idx="0">
              <c:v>Children with less access to services </c:v>
            </c:pt>
          </c:strCache>
        </c:strRef>
      </c:tx>
      <c:overlay val="0"/>
      <c:txPr>
        <a:bodyPr/>
        <a:lstStyle/>
        <a:p>
          <a:pPr>
            <a:defRPr/>
          </a:pPr>
          <a:endParaRPr lang="en-US"/>
        </a:p>
      </c:txPr>
    </c:title>
    <c:autoTitleDeleted val="0"/>
    <c:plotArea>
      <c:layout>
        <c:manualLayout>
          <c:layoutTarget val="inner"/>
          <c:xMode val="edge"/>
          <c:yMode val="edge"/>
          <c:x val="3.6443347922417303E-2"/>
          <c:y val="0.21514259090229701"/>
          <c:w val="0.78424004165600103"/>
          <c:h val="0.62895675044763399"/>
        </c:manualLayout>
      </c:layout>
      <c:barChart>
        <c:barDir val="col"/>
        <c:grouping val="clustered"/>
        <c:varyColors val="0"/>
        <c:ser>
          <c:idx val="0"/>
          <c:order val="0"/>
          <c:tx>
            <c:strRef>
              <c:f>Analysis!$F$124</c:f>
              <c:strCache>
                <c:ptCount val="1"/>
                <c:pt idx="0">
                  <c:v>Percentage</c:v>
                </c:pt>
              </c:strCache>
            </c:strRef>
          </c:tx>
          <c:invertIfNegative val="0"/>
          <c:cat>
            <c:strRef>
              <c:f>Analysis!$G$122:$I$122</c:f>
              <c:strCache>
                <c:ptCount val="3"/>
                <c:pt idx="0">
                  <c:v>Yes</c:v>
                </c:pt>
                <c:pt idx="1">
                  <c:v>No</c:v>
                </c:pt>
                <c:pt idx="2">
                  <c:v>Response not clear</c:v>
                </c:pt>
              </c:strCache>
            </c:strRef>
          </c:cat>
          <c:val>
            <c:numRef>
              <c:f>Analysis!$G$124:$I$124</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6078720"/>
        <c:axId val="145502976"/>
      </c:barChart>
      <c:catAx>
        <c:axId val="146078720"/>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145502976"/>
        <c:crosses val="autoZero"/>
        <c:auto val="1"/>
        <c:lblAlgn val="ctr"/>
        <c:lblOffset val="100"/>
        <c:tickLblSkip val="1"/>
        <c:tickMarkSkip val="1"/>
        <c:noMultiLvlLbl val="0"/>
      </c:catAx>
      <c:valAx>
        <c:axId val="145502976"/>
        <c:scaling>
          <c:orientation val="minMax"/>
        </c:scaling>
        <c:delete val="0"/>
        <c:axPos val="l"/>
        <c:majorGridlines/>
        <c:numFmt formatCode="0%" sourceLinked="0"/>
        <c:majorTickMark val="out"/>
        <c:minorTickMark val="none"/>
        <c:tickLblPos val="nextTo"/>
        <c:crossAx val="146078720"/>
        <c:crosses val="autoZero"/>
        <c:crossBetween val="between"/>
      </c:valAx>
    </c:plotArea>
    <c:legend>
      <c:legendPos val="r"/>
      <c:layout>
        <c:manualLayout>
          <c:xMode val="edge"/>
          <c:yMode val="edge"/>
          <c:x val="0.86391744512656599"/>
          <c:y val="0.33471304203171798"/>
          <c:w val="0.125212811245723"/>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Analysis!$C$125</c:f>
          <c:strCache>
            <c:ptCount val="1"/>
            <c:pt idx="0">
              <c:v>Are there more boys or more girls who are excluded</c:v>
            </c:pt>
          </c:strCache>
        </c:strRef>
      </c:tx>
      <c:overlay val="0"/>
      <c:txPr>
        <a:bodyPr/>
        <a:lstStyle/>
        <a:p>
          <a:pPr>
            <a:defRPr/>
          </a:pPr>
          <a:endParaRPr lang="en-US"/>
        </a:p>
      </c:txPr>
    </c:title>
    <c:autoTitleDeleted val="0"/>
    <c:plotArea>
      <c:layout>
        <c:manualLayout>
          <c:layoutTarget val="inner"/>
          <c:xMode val="edge"/>
          <c:yMode val="edge"/>
          <c:x val="3.6443347922417303E-2"/>
          <c:y val="0.21514259090229701"/>
          <c:w val="0.78190041919313746"/>
          <c:h val="0.62895675044763399"/>
        </c:manualLayout>
      </c:layout>
      <c:barChart>
        <c:barDir val="col"/>
        <c:grouping val="clustered"/>
        <c:varyColors val="0"/>
        <c:ser>
          <c:idx val="0"/>
          <c:order val="0"/>
          <c:tx>
            <c:strRef>
              <c:f>Analysis!$F$127</c:f>
              <c:strCache>
                <c:ptCount val="1"/>
                <c:pt idx="0">
                  <c:v>Percentage</c:v>
                </c:pt>
              </c:strCache>
            </c:strRef>
          </c:tx>
          <c:invertIfNegative val="0"/>
          <c:cat>
            <c:strRef>
              <c:f>Analysis!$G$125:$J$125</c:f>
              <c:strCache>
                <c:ptCount val="4"/>
                <c:pt idx="0">
                  <c:v>Girls</c:v>
                </c:pt>
                <c:pt idx="1">
                  <c:v>Boys</c:v>
                </c:pt>
                <c:pt idx="2">
                  <c:v>No difference</c:v>
                </c:pt>
                <c:pt idx="3">
                  <c:v>Response not clear</c:v>
                </c:pt>
              </c:strCache>
            </c:strRef>
          </c:cat>
          <c:val>
            <c:numRef>
              <c:f>Analysis!$G$127:$J$127</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45540992"/>
        <c:axId val="145542528"/>
      </c:barChart>
      <c:catAx>
        <c:axId val="145540992"/>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145542528"/>
        <c:crosses val="autoZero"/>
        <c:auto val="1"/>
        <c:lblAlgn val="ctr"/>
        <c:lblOffset val="100"/>
        <c:tickLblSkip val="1"/>
        <c:tickMarkSkip val="1"/>
        <c:noMultiLvlLbl val="0"/>
      </c:catAx>
      <c:valAx>
        <c:axId val="145542528"/>
        <c:scaling>
          <c:orientation val="minMax"/>
        </c:scaling>
        <c:delete val="0"/>
        <c:axPos val="l"/>
        <c:majorGridlines/>
        <c:numFmt formatCode="0%" sourceLinked="0"/>
        <c:majorTickMark val="out"/>
        <c:minorTickMark val="none"/>
        <c:tickLblPos val="nextTo"/>
        <c:crossAx val="145540992"/>
        <c:crosses val="autoZero"/>
        <c:crossBetween val="between"/>
      </c:valAx>
    </c:plotArea>
    <c:legend>
      <c:legendPos val="r"/>
      <c:layout>
        <c:manualLayout>
          <c:xMode val="edge"/>
          <c:yMode val="edge"/>
          <c:x val="0.85755576734234384"/>
          <c:y val="0.33471304203171798"/>
          <c:w val="0.13157470592518439"/>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Analysis!$C$128</c:f>
          <c:strCache>
            <c:ptCount val="1"/>
            <c:pt idx="0">
              <c:v>What groups of children are most excluded? </c:v>
            </c:pt>
          </c:strCache>
        </c:strRef>
      </c:tx>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Analysis!$F$130</c:f>
              <c:strCache>
                <c:ptCount val="1"/>
                <c:pt idx="0">
                  <c:v>Percentage</c:v>
                </c:pt>
              </c:strCache>
            </c:strRef>
          </c:tx>
          <c:invertIfNegative val="0"/>
          <c:cat>
            <c:strRef>
              <c:f>Analysis!$G$128:$M$128</c:f>
              <c:strCache>
                <c:ptCount val="7"/>
                <c:pt idx="0">
                  <c:v>1. children living with HIV/AIDS</c:v>
                </c:pt>
                <c:pt idx="1">
                  <c:v>2. children living with elderly</c:v>
                </c:pt>
                <c:pt idx="2">
                  <c:v>3. children from poor households</c:v>
                </c:pt>
                <c:pt idx="3">
                  <c:v>4. newly arrived</c:v>
                </c:pt>
                <c:pt idx="4">
                  <c:v>5. children with a disability</c:v>
                </c:pt>
                <c:pt idx="5">
                  <c:v>6. children living with disabled caregivers</c:v>
                </c:pt>
                <c:pt idx="6">
                  <c:v>Response not clear</c:v>
                </c:pt>
              </c:strCache>
            </c:strRef>
          </c:cat>
          <c:val>
            <c:numRef>
              <c:f>Analysis!$G$130:$M$130</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axId val="145707776"/>
        <c:axId val="145709312"/>
      </c:barChart>
      <c:catAx>
        <c:axId val="145707776"/>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145709312"/>
        <c:crosses val="autoZero"/>
        <c:auto val="1"/>
        <c:lblAlgn val="ctr"/>
        <c:lblOffset val="100"/>
        <c:tickLblSkip val="1"/>
        <c:tickMarkSkip val="1"/>
        <c:noMultiLvlLbl val="0"/>
      </c:catAx>
      <c:valAx>
        <c:axId val="145709312"/>
        <c:scaling>
          <c:orientation val="minMax"/>
        </c:scaling>
        <c:delete val="0"/>
        <c:axPos val="l"/>
        <c:majorGridlines/>
        <c:numFmt formatCode="0%" sourceLinked="0"/>
        <c:majorTickMark val="out"/>
        <c:minorTickMark val="none"/>
        <c:tickLblPos val="nextTo"/>
        <c:crossAx val="145707776"/>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Analysis!$C$173</c:f>
          <c:strCache>
            <c:ptCount val="1"/>
            <c:pt idx="0">
              <c:v>How would the KI respond to a victim of SV?</c:v>
            </c:pt>
          </c:strCache>
        </c:strRef>
      </c:tx>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55830933633295798"/>
        </c:manualLayout>
      </c:layout>
      <c:barChart>
        <c:barDir val="col"/>
        <c:grouping val="clustered"/>
        <c:varyColors val="0"/>
        <c:ser>
          <c:idx val="0"/>
          <c:order val="0"/>
          <c:tx>
            <c:strRef>
              <c:f>Analysis!$F$175</c:f>
              <c:strCache>
                <c:ptCount val="1"/>
                <c:pt idx="0">
                  <c:v>Percentage</c:v>
                </c:pt>
              </c:strCache>
            </c:strRef>
          </c:tx>
          <c:invertIfNegative val="0"/>
          <c:cat>
            <c:strRef>
              <c:f>Analysis!$G$173:$U$173</c:f>
              <c:strCache>
                <c:ptCount val="15"/>
                <c:pt idx="0">
                  <c:v>1. Sexual violence never happens here</c:v>
                </c:pt>
                <c:pt idx="1">
                  <c:v>2. take child to caregivers</c:v>
                </c:pt>
                <c:pt idx="2">
                  <c:v>3. take child to other family members</c:v>
                </c:pt>
                <c:pt idx="3">
                  <c:v>4. take child to religious leader</c:v>
                </c:pt>
                <c:pt idx="4">
                  <c:v>5. take child to health centre</c:v>
                </c:pt>
                <c:pt idx="5">
                  <c:v>6. take child to mobile clinic</c:v>
                </c:pt>
                <c:pt idx="6">
                  <c:v>7. take child to community social worker</c:v>
                </c:pt>
                <c:pt idx="7">
                  <c:v>8. take child to teacher</c:v>
                </c:pt>
                <c:pt idx="8">
                  <c:v>9. take child to clan leader</c:v>
                </c:pt>
                <c:pt idx="9">
                  <c:v>10. report to police/community justice system</c:v>
                </c:pt>
                <c:pt idx="10">
                  <c:v>11. confront the perpetrator</c:v>
                </c:pt>
                <c:pt idx="11">
                  <c:v>12. take child to women’s association</c:v>
                </c:pt>
                <c:pt idx="12">
                  <c:v>13. take child to a traditional midwife</c:v>
                </c:pt>
                <c:pt idx="13">
                  <c:v>14. do nothing</c:v>
                </c:pt>
                <c:pt idx="14">
                  <c:v>Response not clear</c:v>
                </c:pt>
              </c:strCache>
            </c:strRef>
          </c:cat>
          <c:val>
            <c:numRef>
              <c:f>Analysis!$G$175:$U$175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dLbls>
          <c:showLegendKey val="0"/>
          <c:showVal val="0"/>
          <c:showCatName val="0"/>
          <c:showSerName val="0"/>
          <c:showPercent val="0"/>
          <c:showBubbleSize val="0"/>
        </c:dLbls>
        <c:gapWidth val="150"/>
        <c:axId val="145747328"/>
        <c:axId val="145626240"/>
      </c:barChart>
      <c:catAx>
        <c:axId val="145747328"/>
        <c:scaling>
          <c:orientation val="minMax"/>
        </c:scaling>
        <c:delete val="0"/>
        <c:axPos val="b"/>
        <c:numFmt formatCode="General" sourceLinked="1"/>
        <c:majorTickMark val="out"/>
        <c:minorTickMark val="none"/>
        <c:tickLblPos val="nextTo"/>
        <c:txPr>
          <a:bodyPr rot="-900000" vert="horz" anchor="ctr" anchorCtr="1"/>
          <a:lstStyle/>
          <a:p>
            <a:pPr>
              <a:defRPr/>
            </a:pPr>
            <a:endParaRPr lang="en-US"/>
          </a:p>
        </c:txPr>
        <c:crossAx val="145626240"/>
        <c:crosses val="autoZero"/>
        <c:auto val="1"/>
        <c:lblAlgn val="ctr"/>
        <c:lblOffset val="100"/>
        <c:tickLblSkip val="1"/>
        <c:tickMarkSkip val="1"/>
        <c:noMultiLvlLbl val="0"/>
      </c:catAx>
      <c:valAx>
        <c:axId val="145626240"/>
        <c:scaling>
          <c:orientation val="minMax"/>
        </c:scaling>
        <c:delete val="0"/>
        <c:axPos val="l"/>
        <c:majorGridlines/>
        <c:numFmt formatCode="0%" sourceLinked="0"/>
        <c:majorTickMark val="out"/>
        <c:minorTickMark val="none"/>
        <c:tickLblPos val="nextTo"/>
        <c:crossAx val="145747328"/>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Analysis!$B$5</c:f>
          <c:strCache>
            <c:ptCount val="1"/>
            <c:pt idx="0">
              <c:v>Number of key informant interviews </c:v>
            </c:pt>
          </c:strCache>
        </c:strRef>
      </c:tx>
      <c:overlay val="0"/>
      <c:txPr>
        <a:bodyPr/>
        <a:lstStyle/>
        <a:p>
          <a:pPr>
            <a:defRPr/>
          </a:pPr>
          <a:endParaRPr lang="en-US"/>
        </a:p>
      </c:txPr>
    </c:title>
    <c:autoTitleDeleted val="0"/>
    <c:plotArea>
      <c:layout/>
      <c:pieChart>
        <c:varyColors val="1"/>
        <c:ser>
          <c:idx val="0"/>
          <c:order val="0"/>
          <c:tx>
            <c:strRef>
              <c:f>Analysis!$F$7</c:f>
              <c:strCache>
                <c:ptCount val="1"/>
                <c:pt idx="0">
                  <c:v>Percentage</c:v>
                </c:pt>
              </c:strCache>
            </c:strRef>
          </c:tx>
          <c:cat>
            <c:strRef>
              <c:f>Analysis!$G$5:$K$5</c:f>
              <c:strCache>
                <c:ptCount val="5"/>
                <c:pt idx="0">
                  <c:v>Teacher/ Educator</c:v>
                </c:pt>
                <c:pt idx="1">
                  <c:v>Camp manager /Local chief</c:v>
                </c:pt>
                <c:pt idx="2">
                  <c:v>Social worker/ Health worker</c:v>
                </c:pt>
                <c:pt idx="3">
                  <c:v>Religious leader</c:v>
                </c:pt>
                <c:pt idx="4">
                  <c:v> -</c:v>
                </c:pt>
              </c:strCache>
            </c:strRef>
          </c:cat>
          <c:val>
            <c:numRef>
              <c:f>Analysis!$G$7:$K$7</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Analysis!$B$8</c:f>
          <c:strCache>
            <c:ptCount val="1"/>
            <c:pt idx="0">
              <c:v>Gender balance of Kis in the site
</c:v>
            </c:pt>
          </c:strCache>
        </c:strRef>
      </c:tx>
      <c:overlay val="0"/>
      <c:txPr>
        <a:bodyPr/>
        <a:lstStyle/>
        <a:p>
          <a:pPr>
            <a:defRPr/>
          </a:pPr>
          <a:endParaRPr lang="en-US"/>
        </a:p>
      </c:txPr>
    </c:title>
    <c:autoTitleDeleted val="0"/>
    <c:plotArea>
      <c:layout/>
      <c:pieChart>
        <c:varyColors val="1"/>
        <c:ser>
          <c:idx val="0"/>
          <c:order val="0"/>
          <c:tx>
            <c:strRef>
              <c:f>Analysis!$F$10</c:f>
              <c:strCache>
                <c:ptCount val="1"/>
                <c:pt idx="0">
                  <c:v>Percentage</c:v>
                </c:pt>
              </c:strCache>
            </c:strRef>
          </c:tx>
          <c:cat>
            <c:strRef>
              <c:f>Analysis!$G$8:$H$8</c:f>
              <c:strCache>
                <c:ptCount val="2"/>
                <c:pt idx="0">
                  <c:v>Female Kis</c:v>
                </c:pt>
                <c:pt idx="1">
                  <c:v>Male Kis</c:v>
                </c:pt>
              </c:strCache>
            </c:strRef>
          </c:cat>
          <c:val>
            <c:numRef>
              <c:f>Analysis!$G$10:$H$10</c:f>
              <c:numCache>
                <c:formatCode>0%</c:formatCode>
                <c:ptCount val="2"/>
                <c:pt idx="0">
                  <c:v>0</c:v>
                </c:pt>
                <c:pt idx="1">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Analysis!$B$11</c:f>
          <c:strCache>
            <c:ptCount val="1"/>
            <c:pt idx="0">
              <c:v>Gender balance within the team
</c:v>
            </c:pt>
          </c:strCache>
        </c:strRef>
      </c:tx>
      <c:overlay val="0"/>
      <c:txPr>
        <a:bodyPr/>
        <a:lstStyle/>
        <a:p>
          <a:pPr>
            <a:defRPr/>
          </a:pPr>
          <a:endParaRPr lang="en-US"/>
        </a:p>
      </c:txPr>
    </c:title>
    <c:autoTitleDeleted val="0"/>
    <c:plotArea>
      <c:layout/>
      <c:pieChart>
        <c:varyColors val="1"/>
        <c:ser>
          <c:idx val="0"/>
          <c:order val="0"/>
          <c:tx>
            <c:strRef>
              <c:f>Analysis!$F$13</c:f>
              <c:strCache>
                <c:ptCount val="1"/>
                <c:pt idx="0">
                  <c:v>Percentage</c:v>
                </c:pt>
              </c:strCache>
            </c:strRef>
          </c:tx>
          <c:cat>
            <c:strRef>
              <c:f>Analysis!$G$11:$H$11</c:f>
              <c:strCache>
                <c:ptCount val="2"/>
                <c:pt idx="0">
                  <c:v>Female team members</c:v>
                </c:pt>
                <c:pt idx="1">
                  <c:v>Male team members</c:v>
                </c:pt>
              </c:strCache>
            </c:strRef>
          </c:cat>
          <c:val>
            <c:numRef>
              <c:f>Analysis!$G$13:$H$13</c:f>
              <c:numCache>
                <c:formatCode>0%</c:formatCode>
                <c:ptCount val="2"/>
                <c:pt idx="0">
                  <c:v>0</c:v>
                </c:pt>
                <c:pt idx="1">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Analysis!$C$26</c:f>
          <c:strCache>
            <c:ptCount val="1"/>
            <c:pt idx="0">
              <c:v>Gender distribution of separation</c:v>
            </c:pt>
          </c:strCache>
        </c:strRef>
      </c:tx>
      <c:layout>
        <c:manualLayout>
          <c:xMode val="edge"/>
          <c:yMode val="edge"/>
          <c:x val="0.23541072417190884"/>
          <c:y val="2.0278669222081085E-2"/>
        </c:manualLayout>
      </c:layout>
      <c:overlay val="0"/>
      <c:txPr>
        <a:bodyPr/>
        <a:lstStyle/>
        <a:p>
          <a:pPr>
            <a:defRPr sz="1400"/>
          </a:pPr>
          <a:endParaRPr lang="en-US"/>
        </a:p>
      </c:txPr>
    </c:title>
    <c:autoTitleDeleted val="0"/>
    <c:plotArea>
      <c:layout/>
      <c:barChart>
        <c:barDir val="col"/>
        <c:grouping val="clustered"/>
        <c:varyColors val="0"/>
        <c:ser>
          <c:idx val="0"/>
          <c:order val="0"/>
          <c:tx>
            <c:strRef>
              <c:f>Analysis!$F$28</c:f>
              <c:strCache>
                <c:ptCount val="1"/>
                <c:pt idx="0">
                  <c:v>Percentage</c:v>
                </c:pt>
              </c:strCache>
            </c:strRef>
          </c:tx>
          <c:invertIfNegative val="0"/>
          <c:cat>
            <c:strRef>
              <c:f>Analysis!$G$26:$J$26</c:f>
              <c:strCache>
                <c:ptCount val="4"/>
                <c:pt idx="0">
                  <c:v>More girls than boys have been separated</c:v>
                </c:pt>
                <c:pt idx="1">
                  <c:v>More boys than girls have been separated</c:v>
                </c:pt>
                <c:pt idx="2">
                  <c:v>No clear difference</c:v>
                </c:pt>
                <c:pt idx="3">
                  <c:v>Response not clear</c:v>
                </c:pt>
              </c:strCache>
            </c:strRef>
          </c:cat>
          <c:val>
            <c:numRef>
              <c:f>Analysis!$G$28:$J$28</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21409536"/>
        <c:axId val="121411072"/>
      </c:barChart>
      <c:catAx>
        <c:axId val="121409536"/>
        <c:scaling>
          <c:orientation val="minMax"/>
        </c:scaling>
        <c:delete val="0"/>
        <c:axPos val="b"/>
        <c:numFmt formatCode="General" sourceLinked="1"/>
        <c:majorTickMark val="out"/>
        <c:minorTickMark val="none"/>
        <c:tickLblPos val="nextTo"/>
        <c:crossAx val="121411072"/>
        <c:crosses val="autoZero"/>
        <c:auto val="1"/>
        <c:lblAlgn val="ctr"/>
        <c:lblOffset val="100"/>
        <c:tickLblSkip val="1"/>
        <c:tickMarkSkip val="1"/>
        <c:noMultiLvlLbl val="0"/>
      </c:catAx>
      <c:valAx>
        <c:axId val="121411072"/>
        <c:scaling>
          <c:orientation val="minMax"/>
        </c:scaling>
        <c:delete val="0"/>
        <c:axPos val="l"/>
        <c:majorGridlines/>
        <c:numFmt formatCode="0%" sourceLinked="0"/>
        <c:majorTickMark val="out"/>
        <c:minorTickMark val="none"/>
        <c:tickLblPos val="nextTo"/>
        <c:crossAx val="121409536"/>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Analysis!$B$14</c:f>
          <c:strCache>
            <c:ptCount val="1"/>
            <c:pt idx="0">
              <c:v>Age of the key informant</c:v>
            </c:pt>
          </c:strCache>
        </c:strRef>
      </c:tx>
      <c:overlay val="0"/>
      <c:txPr>
        <a:bodyPr/>
        <a:lstStyle/>
        <a:p>
          <a:pPr>
            <a:defRPr/>
          </a:pPr>
          <a:endParaRPr lang="en-US"/>
        </a:p>
      </c:txPr>
    </c:title>
    <c:autoTitleDeleted val="0"/>
    <c:plotArea>
      <c:layout/>
      <c:pieChart>
        <c:varyColors val="1"/>
        <c:ser>
          <c:idx val="0"/>
          <c:order val="0"/>
          <c:tx>
            <c:strRef>
              <c:f>Analysis!$F$16</c:f>
              <c:strCache>
                <c:ptCount val="1"/>
                <c:pt idx="0">
                  <c:v>Percentage</c:v>
                </c:pt>
              </c:strCache>
            </c:strRef>
          </c:tx>
          <c:cat>
            <c:strRef>
              <c:f>Analysis!$G$14:$J$14</c:f>
              <c:strCache>
                <c:ptCount val="4"/>
                <c:pt idx="0">
                  <c:v>15 - 18</c:v>
                </c:pt>
                <c:pt idx="1">
                  <c:v>18 - 25</c:v>
                </c:pt>
                <c:pt idx="2">
                  <c:v>25- 35</c:v>
                </c:pt>
                <c:pt idx="3">
                  <c:v>35 - 60</c:v>
                </c:pt>
              </c:strCache>
            </c:strRef>
          </c:cat>
          <c:val>
            <c:numRef>
              <c:f>Analysis!$G$16:$J$16</c:f>
              <c:numCache>
                <c:formatCode>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Analysis!$C$170</c:f>
          <c:strCache>
            <c:ptCount val="1"/>
            <c:pt idx="0">
              <c:v>Places where recruitments happen most often</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Analysis!$F$172</c:f>
              <c:strCache>
                <c:ptCount val="1"/>
                <c:pt idx="0">
                  <c:v>Percentage</c:v>
                </c:pt>
              </c:strCache>
            </c:strRef>
          </c:tx>
          <c:invertIfNegative val="0"/>
          <c:cat>
            <c:strRef>
              <c:f>Analysis!$G$170:$N$170</c:f>
              <c:strCache>
                <c:ptCount val="6"/>
                <c:pt idx="0">
                  <c:v>CCI: child care institutions</c:v>
                </c:pt>
                <c:pt idx="1">
                  <c:v>CMP: in camps</c:v>
                </c:pt>
                <c:pt idx="2">
                  <c:v>SCH: schools</c:v>
                </c:pt>
                <c:pt idx="3">
                  <c:v>ORD: on the road</c:v>
                </c:pt>
                <c:pt idx="4">
                  <c:v>SPT: service points</c:v>
                </c:pt>
                <c:pt idx="5">
                  <c:v>Response not clear</c:v>
                </c:pt>
              </c:strCache>
            </c:strRef>
          </c:cat>
          <c:val>
            <c:numRef>
              <c:f>Analysis!$G$172:$N$172</c:f>
              <c:numCache>
                <c:formatCode>0%</c:formatCode>
                <c:ptCount val="8"/>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46190336"/>
        <c:axId val="146191872"/>
      </c:barChart>
      <c:catAx>
        <c:axId val="146190336"/>
        <c:scaling>
          <c:orientation val="minMax"/>
        </c:scaling>
        <c:delete val="0"/>
        <c:axPos val="b"/>
        <c:numFmt formatCode="General" sourceLinked="1"/>
        <c:majorTickMark val="out"/>
        <c:minorTickMark val="none"/>
        <c:tickLblPos val="nextTo"/>
        <c:txPr>
          <a:bodyPr rot="0" vert="horz"/>
          <a:lstStyle/>
          <a:p>
            <a:pPr>
              <a:defRPr/>
            </a:pPr>
            <a:endParaRPr lang="en-US"/>
          </a:p>
        </c:txPr>
        <c:crossAx val="146191872"/>
        <c:crosses val="autoZero"/>
        <c:auto val="1"/>
        <c:lblAlgn val="ctr"/>
        <c:lblOffset val="100"/>
        <c:tickLblSkip val="1"/>
        <c:tickMarkSkip val="1"/>
        <c:noMultiLvlLbl val="0"/>
      </c:catAx>
      <c:valAx>
        <c:axId val="146191872"/>
        <c:scaling>
          <c:orientation val="minMax"/>
        </c:scaling>
        <c:delete val="0"/>
        <c:axPos val="l"/>
        <c:majorGridlines/>
        <c:numFmt formatCode="0%" sourceLinked="0"/>
        <c:majorTickMark val="out"/>
        <c:minorTickMark val="none"/>
        <c:tickLblPos val="nextTo"/>
        <c:crossAx val="146190336"/>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6"/>
    </mc:Choice>
    <mc:Fallback>
      <c:style val="6"/>
    </mc:Fallback>
  </mc:AlternateContent>
  <c:chart>
    <c:title>
      <c:tx>
        <c:strRef>
          <c:f>Analysis!$C$140</c:f>
          <c:strCache>
            <c:ptCount val="1"/>
            <c:pt idx="0">
              <c:v>Estimated # of these children in or around the camp?</c:v>
            </c:pt>
          </c:strCache>
        </c:strRef>
      </c:tx>
      <c:overlay val="0"/>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Analysis!$F$142</c:f>
              <c:strCache>
                <c:ptCount val="1"/>
                <c:pt idx="0">
                  <c:v>Percentage</c:v>
                </c:pt>
              </c:strCache>
            </c:strRef>
          </c:tx>
          <c:invertIfNegative val="0"/>
          <c:cat>
            <c:strRef>
              <c:f>Analysis!$G$140:$L$140</c:f>
              <c:strCache>
                <c:ptCount val="6"/>
                <c:pt idx="0">
                  <c:v>1-5</c:v>
                </c:pt>
                <c:pt idx="1">
                  <c:v>6-10</c:v>
                </c:pt>
                <c:pt idx="2">
                  <c:v>11-20</c:v>
                </c:pt>
                <c:pt idx="3">
                  <c:v>21-50</c:v>
                </c:pt>
                <c:pt idx="4">
                  <c:v>&gt;50</c:v>
                </c:pt>
                <c:pt idx="5">
                  <c:v>Response not clear</c:v>
                </c:pt>
              </c:strCache>
            </c:strRef>
          </c:cat>
          <c:val>
            <c:numRef>
              <c:f>Analysis!$G$142:$L$142</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46287232"/>
        <c:axId val="146301312"/>
      </c:barChart>
      <c:catAx>
        <c:axId val="146287232"/>
        <c:scaling>
          <c:orientation val="minMax"/>
        </c:scaling>
        <c:delete val="0"/>
        <c:axPos val="b"/>
        <c:numFmt formatCode="General" sourceLinked="1"/>
        <c:majorTickMark val="out"/>
        <c:minorTickMark val="none"/>
        <c:tickLblPos val="nextTo"/>
        <c:txPr>
          <a:bodyPr rot="0" vert="horz"/>
          <a:lstStyle/>
          <a:p>
            <a:pPr>
              <a:defRPr/>
            </a:pPr>
            <a:endParaRPr lang="en-US"/>
          </a:p>
        </c:txPr>
        <c:crossAx val="146301312"/>
        <c:crosses val="autoZero"/>
        <c:auto val="1"/>
        <c:lblAlgn val="ctr"/>
        <c:lblOffset val="100"/>
        <c:tickLblSkip val="1"/>
        <c:tickMarkSkip val="1"/>
        <c:noMultiLvlLbl val="0"/>
      </c:catAx>
      <c:valAx>
        <c:axId val="146301312"/>
        <c:scaling>
          <c:orientation val="minMax"/>
        </c:scaling>
        <c:delete val="0"/>
        <c:axPos val="l"/>
        <c:majorGridlines/>
        <c:numFmt formatCode="0%" sourceLinked="0"/>
        <c:majorTickMark val="out"/>
        <c:minorTickMark val="none"/>
        <c:tickLblPos val="nextTo"/>
        <c:crossAx val="146287232"/>
        <c:crosses val="autoZero"/>
        <c:crossBetween val="between"/>
      </c:valAx>
    </c:plotArea>
    <c:legend>
      <c:legendPos val="r"/>
      <c:layout>
        <c:manualLayout>
          <c:xMode val="edge"/>
          <c:yMode val="edge"/>
          <c:x val="0.85290378134909794"/>
          <c:y val="0.90825684863870015"/>
          <c:w val="0.13226028134495807"/>
          <c:h val="7.3037622550695527E-2"/>
        </c:manualLayout>
      </c:layout>
      <c:overlay val="0"/>
    </c:legend>
    <c:plotVisOnly val="1"/>
    <c:dispBlanksAs val="gap"/>
    <c:showDLblsOverMax val="0"/>
  </c:chart>
  <c:printSettings>
    <c:headerFooter/>
    <c:pageMargins b="1" l="0.75" r="0.75" t="1" header="0.5" footer="0.5"/>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Analysis!$C$143</c:f>
          <c:strCache>
            <c:ptCount val="1"/>
            <c:pt idx="0">
              <c:v>Has the number of children who are invovled in harsh and dangerous work  increased? </c:v>
            </c:pt>
          </c:strCache>
        </c:strRef>
      </c:tx>
      <c:overlay val="0"/>
      <c:txPr>
        <a:bodyPr/>
        <a:lstStyle/>
        <a:p>
          <a:pPr>
            <a:defRPr sz="1200"/>
          </a:pPr>
          <a:endParaRPr lang="en-US"/>
        </a:p>
      </c:txPr>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Analysis!$F$145</c:f>
              <c:strCache>
                <c:ptCount val="1"/>
                <c:pt idx="0">
                  <c:v>Percentage</c:v>
                </c:pt>
              </c:strCache>
            </c:strRef>
          </c:tx>
          <c:invertIfNegative val="0"/>
          <c:cat>
            <c:strRef>
              <c:f>Analysis!$G$143:$I$143</c:f>
              <c:strCache>
                <c:ptCount val="3"/>
                <c:pt idx="0">
                  <c:v>Yes</c:v>
                </c:pt>
                <c:pt idx="1">
                  <c:v>No</c:v>
                </c:pt>
                <c:pt idx="2">
                  <c:v>Response not clear</c:v>
                </c:pt>
              </c:strCache>
            </c:strRef>
          </c:cat>
          <c:val>
            <c:numRef>
              <c:f>Analysis!$G$145:$I$145</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6740736"/>
        <c:axId val="146742272"/>
      </c:barChart>
      <c:catAx>
        <c:axId val="146740736"/>
        <c:scaling>
          <c:orientation val="minMax"/>
        </c:scaling>
        <c:delete val="0"/>
        <c:axPos val="b"/>
        <c:numFmt formatCode="General" sourceLinked="1"/>
        <c:majorTickMark val="out"/>
        <c:minorTickMark val="none"/>
        <c:tickLblPos val="nextTo"/>
        <c:txPr>
          <a:bodyPr rot="0" vert="horz"/>
          <a:lstStyle/>
          <a:p>
            <a:pPr>
              <a:defRPr/>
            </a:pPr>
            <a:endParaRPr lang="en-US"/>
          </a:p>
        </c:txPr>
        <c:crossAx val="146742272"/>
        <c:crosses val="autoZero"/>
        <c:auto val="1"/>
        <c:lblAlgn val="ctr"/>
        <c:lblOffset val="100"/>
        <c:tickLblSkip val="1"/>
        <c:tickMarkSkip val="1"/>
        <c:noMultiLvlLbl val="0"/>
      </c:catAx>
      <c:valAx>
        <c:axId val="146742272"/>
        <c:scaling>
          <c:orientation val="minMax"/>
        </c:scaling>
        <c:delete val="0"/>
        <c:axPos val="l"/>
        <c:majorGridlines/>
        <c:numFmt formatCode="0%" sourceLinked="0"/>
        <c:majorTickMark val="out"/>
        <c:minorTickMark val="none"/>
        <c:tickLblPos val="nextTo"/>
        <c:crossAx val="146740736"/>
        <c:crosses val="autoZero"/>
        <c:crossBetween val="between"/>
      </c:valAx>
    </c:plotArea>
    <c:legend>
      <c:legendPos val="r"/>
      <c:layout>
        <c:manualLayout>
          <c:xMode val="edge"/>
          <c:yMode val="edge"/>
          <c:x val="0.76973056939311169"/>
          <c:y val="0.92441301130835973"/>
          <c:w val="0.21238288071133968"/>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1"/>
    </mc:Choice>
    <mc:Fallback>
      <c:style val="1"/>
    </mc:Fallback>
  </mc:AlternateContent>
  <c:chart>
    <c:title>
      <c:tx>
        <c:strRef>
          <c:f>Analysis!$C$146</c:f>
          <c:strCache>
            <c:ptCount val="1"/>
            <c:pt idx="0">
              <c:v>Are there new types of harsh and dangerous labour  that did not exist before the emergency?</c:v>
            </c:pt>
          </c:strCache>
        </c:strRef>
      </c:tx>
      <c:overlay val="0"/>
      <c:txPr>
        <a:bodyPr/>
        <a:lstStyle/>
        <a:p>
          <a:pPr>
            <a:defRPr sz="1200"/>
          </a:pPr>
          <a:endParaRPr lang="en-US"/>
        </a:p>
      </c:txPr>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Analysis!$F$148</c:f>
              <c:strCache>
                <c:ptCount val="1"/>
                <c:pt idx="0">
                  <c:v>Percentage</c:v>
                </c:pt>
              </c:strCache>
            </c:strRef>
          </c:tx>
          <c:invertIfNegative val="0"/>
          <c:cat>
            <c:strRef>
              <c:f>Analysis!$G$146:$I$146</c:f>
              <c:strCache>
                <c:ptCount val="3"/>
                <c:pt idx="0">
                  <c:v>Yes</c:v>
                </c:pt>
                <c:pt idx="1">
                  <c:v>No</c:v>
                </c:pt>
                <c:pt idx="2">
                  <c:v>Response not clear</c:v>
                </c:pt>
              </c:strCache>
            </c:strRef>
          </c:cat>
          <c:val>
            <c:numRef>
              <c:f>Analysis!$G$148:$I$148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46788736"/>
        <c:axId val="146790272"/>
      </c:barChart>
      <c:catAx>
        <c:axId val="146788736"/>
        <c:scaling>
          <c:orientation val="minMax"/>
        </c:scaling>
        <c:delete val="0"/>
        <c:axPos val="b"/>
        <c:numFmt formatCode="General" sourceLinked="1"/>
        <c:majorTickMark val="out"/>
        <c:minorTickMark val="none"/>
        <c:tickLblPos val="nextTo"/>
        <c:txPr>
          <a:bodyPr rot="0" vert="horz"/>
          <a:lstStyle/>
          <a:p>
            <a:pPr>
              <a:defRPr/>
            </a:pPr>
            <a:endParaRPr lang="en-US"/>
          </a:p>
        </c:txPr>
        <c:crossAx val="146790272"/>
        <c:crosses val="autoZero"/>
        <c:auto val="1"/>
        <c:lblAlgn val="ctr"/>
        <c:lblOffset val="100"/>
        <c:tickLblSkip val="1"/>
        <c:tickMarkSkip val="1"/>
        <c:noMultiLvlLbl val="0"/>
      </c:catAx>
      <c:valAx>
        <c:axId val="146790272"/>
        <c:scaling>
          <c:orientation val="minMax"/>
        </c:scaling>
        <c:delete val="0"/>
        <c:axPos val="l"/>
        <c:majorGridlines/>
        <c:numFmt formatCode="0%" sourceLinked="0"/>
        <c:majorTickMark val="out"/>
        <c:minorTickMark val="none"/>
        <c:tickLblPos val="nextTo"/>
        <c:crossAx val="146788736"/>
        <c:crosses val="autoZero"/>
        <c:crossBetween val="between"/>
      </c:valAx>
    </c:plotArea>
    <c:legend>
      <c:legendPos val="r"/>
      <c:layout>
        <c:manualLayout>
          <c:xMode val="edge"/>
          <c:yMode val="edge"/>
          <c:x val="0.79778546568358877"/>
          <c:y val="0.92441301130835973"/>
          <c:w val="0.18432794310253964"/>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Analysis!$C$149</c:f>
          <c:strCache>
            <c:ptCount val="1"/>
            <c:pt idx="0">
              <c:v>Types of harsh and dangerous labour that have emreged since the emergency</c:v>
            </c:pt>
          </c:strCache>
        </c:strRef>
      </c:tx>
      <c:overlay val="0"/>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Analysis!$F$151</c:f>
              <c:strCache>
                <c:ptCount val="1"/>
                <c:pt idx="0">
                  <c:v>Percentage</c:v>
                </c:pt>
              </c:strCache>
            </c:strRef>
          </c:tx>
          <c:invertIfNegative val="0"/>
          <c:cat>
            <c:strRef>
              <c:f>Analysis!$G$149:$N$149</c:f>
              <c:strCache>
                <c:ptCount val="8"/>
                <c:pt idx="0">
                  <c:v>-</c:v>
                </c:pt>
                <c:pt idx="1">
                  <c:v>-</c:v>
                </c:pt>
                <c:pt idx="2">
                  <c:v>-</c:v>
                </c:pt>
                <c:pt idx="3">
                  <c:v>-</c:v>
                </c:pt>
                <c:pt idx="4">
                  <c:v>-</c:v>
                </c:pt>
                <c:pt idx="5">
                  <c:v>-</c:v>
                </c:pt>
                <c:pt idx="6">
                  <c:v>-</c:v>
                </c:pt>
                <c:pt idx="7">
                  <c:v>-</c:v>
                </c:pt>
              </c:strCache>
            </c:strRef>
          </c:cat>
          <c:val>
            <c:numRef>
              <c:f>Analysis!$G$151:$N$151</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axId val="146566144"/>
        <c:axId val="146572032"/>
      </c:barChart>
      <c:catAx>
        <c:axId val="146566144"/>
        <c:scaling>
          <c:orientation val="minMax"/>
        </c:scaling>
        <c:delete val="0"/>
        <c:axPos val="b"/>
        <c:numFmt formatCode="General" sourceLinked="1"/>
        <c:majorTickMark val="out"/>
        <c:minorTickMark val="none"/>
        <c:tickLblPos val="nextTo"/>
        <c:txPr>
          <a:bodyPr rot="0" vert="horz"/>
          <a:lstStyle/>
          <a:p>
            <a:pPr>
              <a:defRPr/>
            </a:pPr>
            <a:endParaRPr lang="en-US"/>
          </a:p>
        </c:txPr>
        <c:crossAx val="146572032"/>
        <c:crosses val="autoZero"/>
        <c:auto val="1"/>
        <c:lblAlgn val="ctr"/>
        <c:lblOffset val="100"/>
        <c:tickLblSkip val="1"/>
        <c:tickMarkSkip val="1"/>
        <c:noMultiLvlLbl val="0"/>
      </c:catAx>
      <c:valAx>
        <c:axId val="146572032"/>
        <c:scaling>
          <c:orientation val="minMax"/>
        </c:scaling>
        <c:delete val="0"/>
        <c:axPos val="l"/>
        <c:majorGridlines/>
        <c:numFmt formatCode="0%" sourceLinked="0"/>
        <c:majorTickMark val="out"/>
        <c:minorTickMark val="none"/>
        <c:tickLblPos val="nextTo"/>
        <c:crossAx val="146566144"/>
        <c:crosses val="autoZero"/>
        <c:crossBetween val="between"/>
      </c:valAx>
    </c:plotArea>
    <c:legend>
      <c:legendPos val="r"/>
      <c:layout>
        <c:manualLayout>
          <c:xMode val="edge"/>
          <c:yMode val="edge"/>
          <c:x val="0.85290378134909794"/>
          <c:y val="0.90825684863870015"/>
          <c:w val="0.13226028134495807"/>
          <c:h val="7.3037622550695527E-2"/>
        </c:manualLayout>
      </c:layout>
      <c:overlay val="0"/>
    </c:legend>
    <c:plotVisOnly val="1"/>
    <c:dispBlanksAs val="gap"/>
    <c:showDLblsOverMax val="0"/>
  </c:chart>
  <c:printSettings>
    <c:headerFooter/>
    <c:pageMargins b="1" l="0.75" r="0.75" t="1" header="0.5" footer="0.5"/>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6"/>
    </mc:Choice>
    <mc:Fallback>
      <c:style val="6"/>
    </mc:Fallback>
  </mc:AlternateContent>
  <c:chart>
    <c:title>
      <c:tx>
        <c:strRef>
          <c:f>Analysis!$C$152</c:f>
          <c:strCache>
            <c:ptCount val="1"/>
            <c:pt idx="0">
              <c:v>Main reasons for children being involved in harsh and dangerous labour</c:v>
            </c:pt>
          </c:strCache>
        </c:strRef>
      </c:tx>
      <c:overlay val="0"/>
    </c:title>
    <c:autoTitleDeleted val="0"/>
    <c:plotArea>
      <c:layout>
        <c:manualLayout>
          <c:layoutTarget val="inner"/>
          <c:xMode val="edge"/>
          <c:yMode val="edge"/>
          <c:x val="3.6443347922417303E-2"/>
          <c:y val="0.21514259090229701"/>
          <c:w val="0.84276302196919273"/>
          <c:h val="0.62895675044763399"/>
        </c:manualLayout>
      </c:layout>
      <c:barChart>
        <c:barDir val="col"/>
        <c:grouping val="clustered"/>
        <c:varyColors val="0"/>
        <c:ser>
          <c:idx val="0"/>
          <c:order val="0"/>
          <c:tx>
            <c:strRef>
              <c:f>Analysis!$F$154</c:f>
              <c:strCache>
                <c:ptCount val="1"/>
                <c:pt idx="0">
                  <c:v>Percentage</c:v>
                </c:pt>
              </c:strCache>
            </c:strRef>
          </c:tx>
          <c:invertIfNegative val="0"/>
          <c:cat>
            <c:strRef>
              <c:f>Analysis!$G$152:$K$152</c:f>
              <c:strCache>
                <c:ptCount val="5"/>
                <c:pt idx="0">
                  <c:v>1. are working voluntarily to support themselves and/or their families</c:v>
                </c:pt>
                <c:pt idx="1">
                  <c:v>2. are sent to engage in such work by their parents/caregivers</c:v>
                </c:pt>
                <c:pt idx="2">
                  <c:v>3. are sent to engage in such work by people other than their caregivers</c:v>
                </c:pt>
                <c:pt idx="3">
                  <c:v>4. for other reasons </c:v>
                </c:pt>
                <c:pt idx="4">
                  <c:v>Response not clear</c:v>
                </c:pt>
              </c:strCache>
            </c:strRef>
          </c:cat>
          <c:val>
            <c:numRef>
              <c:f>Analysis!$G$154:$K$154</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479360"/>
        <c:axId val="146481152"/>
      </c:barChart>
      <c:catAx>
        <c:axId val="146479360"/>
        <c:scaling>
          <c:orientation val="minMax"/>
        </c:scaling>
        <c:delete val="0"/>
        <c:axPos val="b"/>
        <c:numFmt formatCode="General" sourceLinked="1"/>
        <c:majorTickMark val="out"/>
        <c:minorTickMark val="none"/>
        <c:tickLblPos val="nextTo"/>
        <c:txPr>
          <a:bodyPr rot="0" vert="horz"/>
          <a:lstStyle/>
          <a:p>
            <a:pPr>
              <a:defRPr/>
            </a:pPr>
            <a:endParaRPr lang="en-US"/>
          </a:p>
        </c:txPr>
        <c:crossAx val="146481152"/>
        <c:crosses val="autoZero"/>
        <c:auto val="1"/>
        <c:lblAlgn val="ctr"/>
        <c:lblOffset val="100"/>
        <c:tickLblSkip val="1"/>
        <c:tickMarkSkip val="1"/>
        <c:noMultiLvlLbl val="0"/>
      </c:catAx>
      <c:valAx>
        <c:axId val="146481152"/>
        <c:scaling>
          <c:orientation val="minMax"/>
        </c:scaling>
        <c:delete val="0"/>
        <c:axPos val="l"/>
        <c:majorGridlines/>
        <c:numFmt formatCode="0%" sourceLinked="0"/>
        <c:majorTickMark val="out"/>
        <c:minorTickMark val="none"/>
        <c:tickLblPos val="nextTo"/>
        <c:crossAx val="146479360"/>
        <c:crosses val="autoZero"/>
        <c:crossBetween val="between"/>
      </c:valAx>
    </c:plotArea>
    <c:legend>
      <c:legendPos val="r"/>
      <c:layout>
        <c:manualLayout>
          <c:xMode val="edge"/>
          <c:yMode val="edge"/>
          <c:x val="0.85290378134909794"/>
          <c:y val="0.90825684863870015"/>
          <c:w val="0.13226028134495807"/>
          <c:h val="7.3037622550695527E-2"/>
        </c:manualLayout>
      </c:layout>
      <c:overlay val="0"/>
    </c:legend>
    <c:plotVisOnly val="1"/>
    <c:dispBlanksAs val="gap"/>
    <c:showDLblsOverMax val="0"/>
  </c:chart>
  <c:printSettings>
    <c:headerFooter/>
    <c:pageMargins b="1" l="0.75" r="0.75"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Analysis!$C$41</c:f>
          <c:strCache>
            <c:ptCount val="1"/>
            <c:pt idx="0">
              <c:v>Gender distribution of unaccompanied children</c:v>
            </c:pt>
          </c:strCache>
        </c:strRef>
      </c:tx>
      <c:layout>
        <c:manualLayout>
          <c:xMode val="edge"/>
          <c:yMode val="edge"/>
          <c:x val="0.17829045501573743"/>
          <c:y val="3.0418250950570342E-2"/>
        </c:manualLayout>
      </c:layout>
      <c:overlay val="0"/>
      <c:txPr>
        <a:bodyPr/>
        <a:lstStyle/>
        <a:p>
          <a:pPr>
            <a:defRPr sz="1600"/>
          </a:pPr>
          <a:endParaRPr lang="en-US"/>
        </a:p>
      </c:txPr>
    </c:title>
    <c:autoTitleDeleted val="0"/>
    <c:plotArea>
      <c:layout/>
      <c:barChart>
        <c:barDir val="col"/>
        <c:grouping val="clustered"/>
        <c:varyColors val="0"/>
        <c:ser>
          <c:idx val="0"/>
          <c:order val="0"/>
          <c:tx>
            <c:strRef>
              <c:f>Analysis!$F$43</c:f>
              <c:strCache>
                <c:ptCount val="1"/>
                <c:pt idx="0">
                  <c:v>Percentage</c:v>
                </c:pt>
              </c:strCache>
            </c:strRef>
          </c:tx>
          <c:invertIfNegative val="0"/>
          <c:cat>
            <c:strRef>
              <c:f>Analysis!$G$41:$J$41</c:f>
              <c:strCache>
                <c:ptCount val="4"/>
                <c:pt idx="0">
                  <c:v>There are more unaccompanied girls than boys</c:v>
                </c:pt>
                <c:pt idx="1">
                  <c:v>There are more unaccompanied boys than girls</c:v>
                </c:pt>
                <c:pt idx="2">
                  <c:v>no clear difference</c:v>
                </c:pt>
                <c:pt idx="3">
                  <c:v>Response not clear</c:v>
                </c:pt>
              </c:strCache>
            </c:strRef>
          </c:cat>
          <c:val>
            <c:numRef>
              <c:f>Analysis!$G$43:$J$43</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29567360"/>
        <c:axId val="129577344"/>
      </c:barChart>
      <c:catAx>
        <c:axId val="129567360"/>
        <c:scaling>
          <c:orientation val="minMax"/>
        </c:scaling>
        <c:delete val="0"/>
        <c:axPos val="b"/>
        <c:numFmt formatCode="General" sourceLinked="1"/>
        <c:majorTickMark val="out"/>
        <c:minorTickMark val="none"/>
        <c:tickLblPos val="nextTo"/>
        <c:txPr>
          <a:bodyPr rot="0" vert="horz"/>
          <a:lstStyle/>
          <a:p>
            <a:pPr>
              <a:defRPr/>
            </a:pPr>
            <a:endParaRPr lang="en-US"/>
          </a:p>
        </c:txPr>
        <c:crossAx val="129577344"/>
        <c:crosses val="autoZero"/>
        <c:auto val="1"/>
        <c:lblAlgn val="ctr"/>
        <c:lblOffset val="100"/>
        <c:tickLblSkip val="1"/>
        <c:tickMarkSkip val="1"/>
        <c:noMultiLvlLbl val="0"/>
      </c:catAx>
      <c:valAx>
        <c:axId val="129577344"/>
        <c:scaling>
          <c:orientation val="minMax"/>
        </c:scaling>
        <c:delete val="0"/>
        <c:axPos val="l"/>
        <c:majorGridlines/>
        <c:numFmt formatCode="0%" sourceLinked="0"/>
        <c:majorTickMark val="out"/>
        <c:minorTickMark val="none"/>
        <c:tickLblPos val="nextTo"/>
        <c:crossAx val="12956736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Analysis!$C$44</c:f>
          <c:strCache>
            <c:ptCount val="1"/>
            <c:pt idx="0">
              <c:v>Age distribution of unaccompanied children</c:v>
            </c:pt>
          </c:strCache>
        </c:strRef>
      </c:tx>
      <c:layout>
        <c:manualLayout>
          <c:xMode val="edge"/>
          <c:yMode val="edge"/>
          <c:x val="0.18809441099274354"/>
          <c:y val="3.0418250950570342E-2"/>
        </c:manualLayout>
      </c:layout>
      <c:overlay val="0"/>
      <c:txPr>
        <a:bodyPr/>
        <a:lstStyle/>
        <a:p>
          <a:pPr>
            <a:defRPr sz="1600"/>
          </a:pPr>
          <a:endParaRPr lang="en-US"/>
        </a:p>
      </c:txPr>
    </c:title>
    <c:autoTitleDeleted val="0"/>
    <c:plotArea>
      <c:layout/>
      <c:barChart>
        <c:barDir val="col"/>
        <c:grouping val="clustered"/>
        <c:varyColors val="0"/>
        <c:ser>
          <c:idx val="0"/>
          <c:order val="0"/>
          <c:tx>
            <c:strRef>
              <c:f>Analysis!$F$46</c:f>
              <c:strCache>
                <c:ptCount val="1"/>
                <c:pt idx="0">
                  <c:v>Percentage</c:v>
                </c:pt>
              </c:strCache>
            </c:strRef>
          </c:tx>
          <c:invertIfNegative val="0"/>
          <c:cat>
            <c:strRef>
              <c:f>Analysis!$G$44:$K$44</c:f>
              <c:strCache>
                <c:ptCount val="5"/>
                <c:pt idx="0">
                  <c:v>Unaccompanied children are mainly under 5</c:v>
                </c:pt>
                <c:pt idx="1">
                  <c:v>Unaccompanied children are mainly between 5 and 14</c:v>
                </c:pt>
                <c:pt idx="2">
                  <c:v>Unaccompanied children are mainly 14 and older</c:v>
                </c:pt>
                <c:pt idx="3">
                  <c:v>no clear difference</c:v>
                </c:pt>
                <c:pt idx="4">
                  <c:v>Response not clear</c:v>
                </c:pt>
              </c:strCache>
            </c:strRef>
          </c:cat>
          <c:val>
            <c:numRef>
              <c:f>Analysis!$G$46:$K$46</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9607168"/>
        <c:axId val="129608704"/>
      </c:barChart>
      <c:catAx>
        <c:axId val="129607168"/>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129608704"/>
        <c:crosses val="autoZero"/>
        <c:auto val="1"/>
        <c:lblAlgn val="ctr"/>
        <c:lblOffset val="100"/>
        <c:tickLblSkip val="1"/>
        <c:tickMarkSkip val="1"/>
        <c:noMultiLvlLbl val="0"/>
      </c:catAx>
      <c:valAx>
        <c:axId val="129608704"/>
        <c:scaling>
          <c:orientation val="minMax"/>
        </c:scaling>
        <c:delete val="0"/>
        <c:axPos val="l"/>
        <c:majorGridlines/>
        <c:numFmt formatCode="0%" sourceLinked="0"/>
        <c:majorTickMark val="out"/>
        <c:minorTickMark val="none"/>
        <c:tickLblPos val="nextTo"/>
        <c:crossAx val="129607168"/>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1"/>
  <c:lang val="en-AU"/>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Analysis!$C$47</c:f>
          <c:strCache>
            <c:ptCount val="1"/>
            <c:pt idx="0">
              <c:v>Outsiders removing children?</c:v>
            </c:pt>
          </c:strCache>
        </c:strRef>
      </c:tx>
      <c:overlay val="0"/>
      <c:txPr>
        <a:bodyPr/>
        <a:lstStyle/>
        <a:p>
          <a:pPr>
            <a:defRPr sz="1200"/>
          </a:pPr>
          <a:endParaRPr lang="en-US"/>
        </a:p>
      </c:txPr>
    </c:title>
    <c:autoTitleDeleted val="0"/>
    <c:plotArea>
      <c:layout/>
      <c:barChart>
        <c:barDir val="col"/>
        <c:grouping val="clustered"/>
        <c:varyColors val="0"/>
        <c:ser>
          <c:idx val="0"/>
          <c:order val="0"/>
          <c:tx>
            <c:strRef>
              <c:f>Analysis!$F$49</c:f>
              <c:strCache>
                <c:ptCount val="1"/>
                <c:pt idx="0">
                  <c:v>Percentage</c:v>
                </c:pt>
              </c:strCache>
            </c:strRef>
          </c:tx>
          <c:invertIfNegative val="0"/>
          <c:cat>
            <c:strRef>
              <c:f>Analysis!$G$47:$I$47</c:f>
              <c:strCache>
                <c:ptCount val="3"/>
                <c:pt idx="0">
                  <c:v>Yes</c:v>
                </c:pt>
                <c:pt idx="1">
                  <c:v>No</c:v>
                </c:pt>
                <c:pt idx="2">
                  <c:v>Response not clear</c:v>
                </c:pt>
              </c:strCache>
            </c:strRef>
          </c:cat>
          <c:val>
            <c:numRef>
              <c:f>Analysis!$G$49:$I$49</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29662976"/>
        <c:axId val="129664512"/>
      </c:barChart>
      <c:catAx>
        <c:axId val="129662976"/>
        <c:scaling>
          <c:orientation val="minMax"/>
        </c:scaling>
        <c:delete val="0"/>
        <c:axPos val="b"/>
        <c:numFmt formatCode="General" sourceLinked="1"/>
        <c:majorTickMark val="out"/>
        <c:minorTickMark val="none"/>
        <c:tickLblPos val="nextTo"/>
        <c:txPr>
          <a:bodyPr rot="0" vert="horz"/>
          <a:lstStyle/>
          <a:p>
            <a:pPr>
              <a:defRPr/>
            </a:pPr>
            <a:endParaRPr lang="en-US"/>
          </a:p>
        </c:txPr>
        <c:crossAx val="129664512"/>
        <c:crosses val="autoZero"/>
        <c:auto val="1"/>
        <c:lblAlgn val="ctr"/>
        <c:lblOffset val="100"/>
        <c:tickLblSkip val="1"/>
        <c:tickMarkSkip val="1"/>
        <c:noMultiLvlLbl val="0"/>
      </c:catAx>
      <c:valAx>
        <c:axId val="129664512"/>
        <c:scaling>
          <c:orientation val="minMax"/>
        </c:scaling>
        <c:delete val="0"/>
        <c:axPos val="l"/>
        <c:majorGridlines/>
        <c:numFmt formatCode="0%" sourceLinked="0"/>
        <c:majorTickMark val="out"/>
        <c:minorTickMark val="none"/>
        <c:tickLblPos val="nextTo"/>
        <c:crossAx val="129662976"/>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Analysis!A1"/><Relationship Id="rId2" Type="http://schemas.openxmlformats.org/officeDocument/2006/relationships/hyperlink" Target="#'Data entry'!A1"/><Relationship Id="rId1" Type="http://schemas.openxmlformats.org/officeDocument/2006/relationships/image" Target="../media/image1.jpeg"/><Relationship Id="rId5" Type="http://schemas.openxmlformats.org/officeDocument/2006/relationships/hyperlink" Target="#'Short Guide'!A1"/><Relationship Id="rId4" Type="http://schemas.openxmlformats.org/officeDocument/2006/relationships/hyperlink" Target="#Graphs!A1"/></Relationships>
</file>

<file path=xl/drawings/_rels/drawing2.xml.rels><?xml version="1.0" encoding="UTF-8" standalone="yes"?>
<Relationships xmlns="http://schemas.openxmlformats.org/package/2006/relationships"><Relationship Id="rId3" Type="http://schemas.openxmlformats.org/officeDocument/2006/relationships/hyperlink" Target="#'Data entry'!A1"/><Relationship Id="rId2" Type="http://schemas.openxmlformats.org/officeDocument/2006/relationships/hyperlink" Target="#Main!A1"/><Relationship Id="rId1" Type="http://schemas.openxmlformats.org/officeDocument/2006/relationships/image" Target="../media/image2.png"/><Relationship Id="rId5" Type="http://schemas.openxmlformats.org/officeDocument/2006/relationships/hyperlink" Target="#Graphs!A1"/><Relationship Id="rId4" Type="http://schemas.openxmlformats.org/officeDocument/2006/relationships/hyperlink" Target="#Analysis!A1"/></Relationships>
</file>

<file path=xl/drawings/_rels/drawing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hyperlink" Target="#Analysis!A1"/><Relationship Id="rId1" Type="http://schemas.openxmlformats.org/officeDocument/2006/relationships/hyperlink" Target="#Graphs!A1"/><Relationship Id="rId4" Type="http://schemas.openxmlformats.org/officeDocument/2006/relationships/hyperlink" Target="#'Short Guide'!A1"/></Relationships>
</file>

<file path=xl/drawings/_rels/drawing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hyperlink" Target="#Graphs!A1"/><Relationship Id="rId1" Type="http://schemas.openxmlformats.org/officeDocument/2006/relationships/hyperlink" Target="#'Data entry'!A1"/><Relationship Id="rId4" Type="http://schemas.openxmlformats.org/officeDocument/2006/relationships/hyperlink" Target="#'Short Guide'!A1"/></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hyperlink" Target="#Analysis!A1"/><Relationship Id="rId47" Type="http://schemas.openxmlformats.org/officeDocument/2006/relationships/chart" Target="../charts/chart43.xml"/><Relationship Id="rId50" Type="http://schemas.openxmlformats.org/officeDocument/2006/relationships/chart" Target="../charts/chart46.xml"/><Relationship Id="rId55" Type="http://schemas.openxmlformats.org/officeDocument/2006/relationships/chart" Target="../charts/chart51.xml"/><Relationship Id="rId63" Type="http://schemas.openxmlformats.org/officeDocument/2006/relationships/chart" Target="../charts/chart59.xml"/><Relationship Id="rId68" Type="http://schemas.openxmlformats.org/officeDocument/2006/relationships/chart" Target="../charts/chart64.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1.xml"/><Relationship Id="rId53" Type="http://schemas.openxmlformats.org/officeDocument/2006/relationships/chart" Target="../charts/chart49.xml"/><Relationship Id="rId58" Type="http://schemas.openxmlformats.org/officeDocument/2006/relationships/chart" Target="../charts/chart54.xml"/><Relationship Id="rId66" Type="http://schemas.openxmlformats.org/officeDocument/2006/relationships/chart" Target="../charts/chart6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5.xml"/><Relationship Id="rId57" Type="http://schemas.openxmlformats.org/officeDocument/2006/relationships/chart" Target="../charts/chart53.xml"/><Relationship Id="rId61" Type="http://schemas.openxmlformats.org/officeDocument/2006/relationships/chart" Target="../charts/chart57.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hyperlink" Target="#'Short Guide'!A1"/><Relationship Id="rId52" Type="http://schemas.openxmlformats.org/officeDocument/2006/relationships/chart" Target="../charts/chart48.xml"/><Relationship Id="rId60" Type="http://schemas.openxmlformats.org/officeDocument/2006/relationships/chart" Target="../charts/chart56.xml"/><Relationship Id="rId65" Type="http://schemas.openxmlformats.org/officeDocument/2006/relationships/chart" Target="../charts/chart6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hyperlink" Target="#Main!A1"/><Relationship Id="rId48" Type="http://schemas.openxmlformats.org/officeDocument/2006/relationships/chart" Target="../charts/chart44.xml"/><Relationship Id="rId56" Type="http://schemas.openxmlformats.org/officeDocument/2006/relationships/chart" Target="../charts/chart52.xml"/><Relationship Id="rId64" Type="http://schemas.openxmlformats.org/officeDocument/2006/relationships/chart" Target="../charts/chart60.xml"/><Relationship Id="rId69" Type="http://schemas.openxmlformats.org/officeDocument/2006/relationships/chart" Target="../charts/chart65.xml"/><Relationship Id="rId8" Type="http://schemas.openxmlformats.org/officeDocument/2006/relationships/chart" Target="../charts/chart8.xml"/><Relationship Id="rId51" Type="http://schemas.openxmlformats.org/officeDocument/2006/relationships/chart" Target="../charts/chart47.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2.xml"/><Relationship Id="rId59" Type="http://schemas.openxmlformats.org/officeDocument/2006/relationships/chart" Target="../charts/chart55.xml"/><Relationship Id="rId67" Type="http://schemas.openxmlformats.org/officeDocument/2006/relationships/chart" Target="../charts/chart63.xml"/><Relationship Id="rId20" Type="http://schemas.openxmlformats.org/officeDocument/2006/relationships/chart" Target="../charts/chart20.xml"/><Relationship Id="rId41" Type="http://schemas.openxmlformats.org/officeDocument/2006/relationships/hyperlink" Target="#'Data entry'!A1"/><Relationship Id="rId54" Type="http://schemas.openxmlformats.org/officeDocument/2006/relationships/chart" Target="../charts/chart50.xml"/><Relationship Id="rId62" Type="http://schemas.openxmlformats.org/officeDocument/2006/relationships/chart" Target="../charts/chart58.xml"/><Relationship Id="rId70" Type="http://schemas.openxmlformats.org/officeDocument/2006/relationships/chart" Target="../charts/chart66.xml"/></Relationships>
</file>

<file path=xl/drawings/drawing1.xml><?xml version="1.0" encoding="utf-8"?>
<xdr:wsDr xmlns:xdr="http://schemas.openxmlformats.org/drawingml/2006/spreadsheetDrawing" xmlns:a="http://schemas.openxmlformats.org/drawingml/2006/main">
  <xdr:twoCellAnchor>
    <xdr:from>
      <xdr:col>4</xdr:col>
      <xdr:colOff>812800</xdr:colOff>
      <xdr:row>2</xdr:row>
      <xdr:rowOff>0</xdr:rowOff>
    </xdr:from>
    <xdr:to>
      <xdr:col>8</xdr:col>
      <xdr:colOff>706192</xdr:colOff>
      <xdr:row>13</xdr:row>
      <xdr:rowOff>0</xdr:rowOff>
    </xdr:to>
    <xdr:pic>
      <xdr:nvPicPr>
        <xdr:cNvPr id="3073" name="Picture 1" descr="GPC"/>
        <xdr:cNvPicPr>
          <a:picLocks noChangeAspect="1" noChangeArrowheads="1"/>
        </xdr:cNvPicPr>
      </xdr:nvPicPr>
      <xdr:blipFill>
        <a:blip xmlns:r="http://schemas.openxmlformats.org/officeDocument/2006/relationships" r:embed="rId1"/>
        <a:srcRect/>
        <a:stretch>
          <a:fillRect/>
        </a:stretch>
      </xdr:blipFill>
      <xdr:spPr bwMode="auto">
        <a:xfrm>
          <a:off x="4114800" y="355600"/>
          <a:ext cx="3195392" cy="1955800"/>
        </a:xfrm>
        <a:prstGeom prst="rect">
          <a:avLst/>
        </a:prstGeom>
        <a:noFill/>
        <a:ln w="9525">
          <a:noFill/>
          <a:miter lim="800000"/>
          <a:headEnd/>
          <a:tailEnd/>
        </a:ln>
      </xdr:spPr>
    </xdr:pic>
    <xdr:clientData/>
  </xdr:twoCellAnchor>
  <xdr:twoCellAnchor>
    <xdr:from>
      <xdr:col>4</xdr:col>
      <xdr:colOff>419100</xdr:colOff>
      <xdr:row>32</xdr:row>
      <xdr:rowOff>76200</xdr:rowOff>
    </xdr:from>
    <xdr:to>
      <xdr:col>5</xdr:col>
      <xdr:colOff>584200</xdr:colOff>
      <xdr:row>38</xdr:row>
      <xdr:rowOff>76200</xdr:rowOff>
    </xdr:to>
    <xdr:sp macro="" textlink="">
      <xdr:nvSpPr>
        <xdr:cNvPr id="3" name="Bevel 2">
          <a:hlinkClick xmlns:r="http://schemas.openxmlformats.org/officeDocument/2006/relationships" r:id="rId2"/>
        </xdr:cNvPr>
        <xdr:cNvSpPr/>
      </xdr:nvSpPr>
      <xdr:spPr>
        <a:xfrm>
          <a:off x="3556000" y="5410200"/>
          <a:ext cx="1016000" cy="990600"/>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7</xdr:col>
      <xdr:colOff>635000</xdr:colOff>
      <xdr:row>32</xdr:row>
      <xdr:rowOff>63500</xdr:rowOff>
    </xdr:from>
    <xdr:to>
      <xdr:col>8</xdr:col>
      <xdr:colOff>838200</xdr:colOff>
      <xdr:row>38</xdr:row>
      <xdr:rowOff>50800</xdr:rowOff>
    </xdr:to>
    <xdr:sp macro="" textlink="">
      <xdr:nvSpPr>
        <xdr:cNvPr id="4" name="Bevel 3">
          <a:hlinkClick xmlns:r="http://schemas.openxmlformats.org/officeDocument/2006/relationships" r:id="rId3"/>
        </xdr:cNvPr>
        <xdr:cNvSpPr/>
      </xdr:nvSpPr>
      <xdr:spPr>
        <a:xfrm>
          <a:off x="6324600" y="5397500"/>
          <a:ext cx="1054100" cy="977900"/>
        </a:xfrm>
        <a:prstGeom prst="bevel">
          <a:avLst/>
        </a:prstGeom>
        <a:gradFill flip="none" rotWithShape="1">
          <a:gsLst>
            <a:gs pos="80000">
              <a:srgbClr val="FF6600"/>
            </a:gs>
            <a:gs pos="100000">
              <a:srgbClr val="FFFFFF"/>
            </a:gs>
          </a:gsLst>
          <a:lin ang="6480000" scaled="0"/>
          <a:tileRect/>
        </a:gradFill>
      </xdr:spPr>
      <xdr:style>
        <a:lnRef idx="1">
          <a:schemeClr val="accent1"/>
        </a:lnRef>
        <a:fillRef idx="3">
          <a:schemeClr val="accent1"/>
        </a:fillRef>
        <a:effectRef idx="2">
          <a:schemeClr val="accent1"/>
        </a:effectRef>
        <a:fontRef idx="minor">
          <a:schemeClr val="lt1"/>
        </a:fontRef>
      </xdr:style>
      <xdr:txBody>
        <a:bodyPr wrap="square" lIns="72000" rIns="72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10</xdr:col>
      <xdr:colOff>533400</xdr:colOff>
      <xdr:row>32</xdr:row>
      <xdr:rowOff>38100</xdr:rowOff>
    </xdr:from>
    <xdr:to>
      <xdr:col>11</xdr:col>
      <xdr:colOff>698500</xdr:colOff>
      <xdr:row>38</xdr:row>
      <xdr:rowOff>25400</xdr:rowOff>
    </xdr:to>
    <xdr:sp macro="" textlink="">
      <xdr:nvSpPr>
        <xdr:cNvPr id="5" name="Bevel 4">
          <a:hlinkClick xmlns:r="http://schemas.openxmlformats.org/officeDocument/2006/relationships" r:id="rId4"/>
        </xdr:cNvPr>
        <xdr:cNvSpPr/>
      </xdr:nvSpPr>
      <xdr:spPr>
        <a:xfrm>
          <a:off x="8775700" y="5372100"/>
          <a:ext cx="1016000" cy="977900"/>
        </a:xfrm>
        <a:prstGeom prst="bevel">
          <a:avLst/>
        </a:prstGeom>
        <a:gradFill flip="none" rotWithShape="1">
          <a:gsLst>
            <a:gs pos="80000">
              <a:srgbClr val="FF0000"/>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Graphs</a:t>
          </a:r>
        </a:p>
      </xdr:txBody>
    </xdr:sp>
    <xdr:clientData/>
  </xdr:twoCellAnchor>
  <xdr:twoCellAnchor>
    <xdr:from>
      <xdr:col>1</xdr:col>
      <xdr:colOff>254000</xdr:colOff>
      <xdr:row>32</xdr:row>
      <xdr:rowOff>101600</xdr:rowOff>
    </xdr:from>
    <xdr:to>
      <xdr:col>2</xdr:col>
      <xdr:colOff>508000</xdr:colOff>
      <xdr:row>38</xdr:row>
      <xdr:rowOff>127000</xdr:rowOff>
    </xdr:to>
    <xdr:sp macro="" textlink="">
      <xdr:nvSpPr>
        <xdr:cNvPr id="6" name="Bevel 5">
          <a:hlinkClick xmlns:r="http://schemas.openxmlformats.org/officeDocument/2006/relationships" r:id="rId5"/>
        </xdr:cNvPr>
        <xdr:cNvSpPr/>
      </xdr:nvSpPr>
      <xdr:spPr>
        <a:xfrm>
          <a:off x="1016000" y="5435600"/>
          <a:ext cx="1016000" cy="1016000"/>
        </a:xfrm>
        <a:prstGeom prst="bevel">
          <a:avLst/>
        </a:prstGeom>
        <a:gradFill flip="none" rotWithShape="1">
          <a:gsLst>
            <a:gs pos="70000">
              <a:srgbClr val="00206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Short Guide</a:t>
          </a:r>
          <a:r>
            <a:rPr lang="en-US" sz="1400" b="1" baseline="0"/>
            <a:t> </a:t>
          </a:r>
          <a:endParaRPr lang="en-US" sz="1400" b="1"/>
        </a:p>
      </xdr:txBody>
    </xdr:sp>
    <xdr:clientData/>
  </xdr:twoCellAnchor>
</xdr:wsDr>
</file>

<file path=xl/drawings/drawing10.xml><?xml version="1.0" encoding="utf-8"?>
<c:userShapes xmlns:c="http://schemas.openxmlformats.org/drawingml/2006/chart">
  <cdr:relSizeAnchor xmlns:cdr="http://schemas.openxmlformats.org/drawingml/2006/chartDrawing">
    <cdr:from>
      <cdr:x>0</cdr:x>
      <cdr:y>0.00127</cdr:y>
    </cdr:from>
    <cdr:to>
      <cdr:x>0.14592</cdr:x>
      <cdr:y>0.10413</cdr:y>
    </cdr:to>
    <cdr:sp macro="" textlink="Analysis!$F$26">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C5248D2-BE1C-41A1-8FB6-27F9565FA56A}" type="TxLink">
            <a:rPr lang="en-US" sz="1100"/>
            <a:pPr/>
            <a:t>Q1.2.1</a:t>
          </a:fld>
          <a:endParaRPr lang="en-US" sz="1100"/>
        </a:p>
      </cdr:txBody>
    </cdr:sp>
  </cdr:relSizeAnchor>
  <cdr:relSizeAnchor xmlns:cdr="http://schemas.openxmlformats.org/drawingml/2006/chartDrawing">
    <cdr:from>
      <cdr:x>0.80292</cdr:x>
      <cdr:y>0.11175</cdr:y>
    </cdr:from>
    <cdr:to>
      <cdr:x>1</cdr:x>
      <cdr:y>0.20688</cdr:y>
    </cdr:to>
    <cdr:sp macro="" textlink="">
      <cdr:nvSpPr>
        <cdr:cNvPr id="3" name="TextBox 2"/>
        <cdr:cNvSpPr txBox="1"/>
      </cdr:nvSpPr>
      <cdr:spPr>
        <a:xfrm xmlns:a="http://schemas.openxmlformats.org/drawingml/2006/main">
          <a:off x="3392236" y="2794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0.8673</cdr:x>
      <cdr:y>0.16889</cdr:y>
    </cdr:from>
    <cdr:to>
      <cdr:x>1</cdr:x>
      <cdr:y>0.30603</cdr:y>
    </cdr:to>
    <cdr:sp macro="" textlink="Analysis!$D$27">
      <cdr:nvSpPr>
        <cdr:cNvPr id="4" name="TextBox 1"/>
        <cdr:cNvSpPr txBox="1"/>
      </cdr:nvSpPr>
      <cdr:spPr>
        <a:xfrm xmlns:a="http://schemas.openxmlformats.org/drawingml/2006/main">
          <a:off x="3664214" y="422275"/>
          <a:ext cx="560653"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E61DBB1-872D-4FBB-B123-A2047039A57A}" type="TxLink">
            <a:rPr lang="en-US" sz="1100" b="1"/>
            <a:pPr/>
            <a:t>-</a:t>
          </a:fld>
          <a:endParaRPr lang="en-US" sz="1100" b="1"/>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0.14665</cdr:x>
      <cdr:y>0.10266</cdr:y>
    </cdr:to>
    <cdr:sp macro="" textlink="Analysis!$F$41">
      <cdr:nvSpPr>
        <cdr:cNvPr id="2" name="TextBox 1"/>
        <cdr:cNvSpPr txBox="1"/>
      </cdr:nvSpPr>
      <cdr:spPr>
        <a:xfrm xmlns:a="http://schemas.openxmlformats.org/drawingml/2006/main">
          <a:off x="0" y="0"/>
          <a:ext cx="759884"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6805B23-904F-499A-A2A2-AC1548184638}" type="TxLink">
            <a:rPr lang="en-US" sz="1100"/>
            <a:pPr/>
            <a:t>Q1.4.2.1</a:t>
          </a:fld>
          <a:endParaRPr lang="en-US" sz="1100"/>
        </a:p>
      </cdr:txBody>
    </cdr:sp>
  </cdr:relSizeAnchor>
  <cdr:relSizeAnchor xmlns:cdr="http://schemas.openxmlformats.org/drawingml/2006/chartDrawing">
    <cdr:from>
      <cdr:x>0.83931</cdr:x>
      <cdr:y>0.18758</cdr:y>
    </cdr:from>
    <cdr:to>
      <cdr:x>1</cdr:x>
      <cdr:y>0.28253</cdr:y>
    </cdr:to>
    <cdr:sp macro="" textlink="">
      <cdr:nvSpPr>
        <cdr:cNvPr id="3" name="TextBox 1"/>
        <cdr:cNvSpPr txBox="1"/>
      </cdr:nvSpPr>
      <cdr:spPr>
        <a:xfrm xmlns:a="http://schemas.openxmlformats.org/drawingml/2006/main">
          <a:off x="4348970" y="4699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0.90165</cdr:x>
      <cdr:y>0.24842</cdr:y>
    </cdr:from>
    <cdr:to>
      <cdr:x>1</cdr:x>
      <cdr:y>0.3853</cdr:y>
    </cdr:to>
    <cdr:sp macro="" textlink="Analysis!$D$42">
      <cdr:nvSpPr>
        <cdr:cNvPr id="4" name="TextBox 1"/>
        <cdr:cNvSpPr txBox="1"/>
      </cdr:nvSpPr>
      <cdr:spPr>
        <a:xfrm xmlns:a="http://schemas.openxmlformats.org/drawingml/2006/main">
          <a:off x="4672013" y="6223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F078F87-C93E-4684-96AD-6DCC5B8BDA51}" type="TxLink">
            <a:rPr lang="en-US" sz="1100" b="1"/>
            <a:pPr/>
            <a:t>-</a:t>
          </a:fld>
          <a:endParaRPr lang="en-US" sz="1100" b="1"/>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0.00507</cdr:y>
    </cdr:from>
    <cdr:to>
      <cdr:x>0.14154</cdr:x>
      <cdr:y>0.10773</cdr:y>
    </cdr:to>
    <cdr:sp macro="" textlink="Analysis!$F$44">
      <cdr:nvSpPr>
        <cdr:cNvPr id="2" name="TextBox 1"/>
        <cdr:cNvSpPr txBox="1"/>
      </cdr:nvSpPr>
      <cdr:spPr>
        <a:xfrm xmlns:a="http://schemas.openxmlformats.org/drawingml/2006/main">
          <a:off x="0" y="12700"/>
          <a:ext cx="733424"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84D0C0D-C739-49E2-9C35-50D0CC756AED}" type="TxLink">
            <a:rPr lang="en-US" sz="1100"/>
            <a:pPr/>
            <a:t>Q1.4.2.2</a:t>
          </a:fld>
          <a:endParaRPr lang="en-US" sz="1100"/>
        </a:p>
      </cdr:txBody>
    </cdr:sp>
  </cdr:relSizeAnchor>
  <cdr:relSizeAnchor xmlns:cdr="http://schemas.openxmlformats.org/drawingml/2006/chartDrawing">
    <cdr:from>
      <cdr:x>0.90165</cdr:x>
      <cdr:y>0.20659</cdr:y>
    </cdr:from>
    <cdr:to>
      <cdr:x>1</cdr:x>
      <cdr:y>0.34347</cdr:y>
    </cdr:to>
    <cdr:sp macro="" textlink="">
      <cdr:nvSpPr>
        <cdr:cNvPr id="3" name="TextBox 1"/>
        <cdr:cNvSpPr txBox="1"/>
      </cdr:nvSpPr>
      <cdr:spPr>
        <a:xfrm xmlns:a="http://schemas.openxmlformats.org/drawingml/2006/main">
          <a:off x="4672012" y="5175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FC88AD7-7009-4550-AAD3-E816EEA4CF75}" type="TxLink">
            <a:rPr lang="en-US" sz="1100" b="1"/>
            <a:pPr/>
            <a:t>38%</a:t>
          </a:fld>
          <a:endParaRPr lang="en-US" sz="1100" b="1"/>
        </a:p>
      </cdr:txBody>
    </cdr:sp>
  </cdr:relSizeAnchor>
  <cdr:relSizeAnchor xmlns:cdr="http://schemas.openxmlformats.org/drawingml/2006/chartDrawing">
    <cdr:from>
      <cdr:x>0.83931</cdr:x>
      <cdr:y>0.15336</cdr:y>
    </cdr:from>
    <cdr:to>
      <cdr:x>1</cdr:x>
      <cdr:y>0.24831</cdr:y>
    </cdr:to>
    <cdr:sp macro="" textlink="">
      <cdr:nvSpPr>
        <cdr:cNvPr id="4" name="TextBox 1"/>
        <cdr:cNvSpPr txBox="1"/>
      </cdr:nvSpPr>
      <cdr:spPr>
        <a:xfrm xmlns:a="http://schemas.openxmlformats.org/drawingml/2006/main">
          <a:off x="4348969" y="3841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13.xml><?xml version="1.0" encoding="utf-8"?>
<c:userShapes xmlns:c="http://schemas.openxmlformats.org/drawingml/2006/chart">
  <cdr:relSizeAnchor xmlns:cdr="http://schemas.openxmlformats.org/drawingml/2006/chartDrawing">
    <cdr:from>
      <cdr:x>0.00267</cdr:x>
      <cdr:y>0</cdr:y>
    </cdr:from>
    <cdr:to>
      <cdr:x>0.13223</cdr:x>
      <cdr:y>0.10579</cdr:y>
    </cdr:to>
    <cdr:sp macro="" textlink="Analysis!$B$47">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4E5F268-9EE6-4BE5-9667-8D98F30AAC21}" type="TxLink">
            <a:rPr lang="en-US" sz="1100"/>
            <a:pPr/>
            <a:t>Q1.5.1</a:t>
          </a:fld>
          <a:endParaRPr lang="en-US" sz="1100"/>
        </a:p>
      </cdr:txBody>
    </cdr:sp>
  </cdr:relSizeAnchor>
  <cdr:relSizeAnchor xmlns:cdr="http://schemas.openxmlformats.org/drawingml/2006/chartDrawing">
    <cdr:from>
      <cdr:x>0.82501</cdr:x>
      <cdr:y>0.09926</cdr:y>
    </cdr:from>
    <cdr:to>
      <cdr:x>1</cdr:x>
      <cdr:y>0.1971</cdr:y>
    </cdr:to>
    <cdr:sp macro="" textlink="">
      <cdr:nvSpPr>
        <cdr:cNvPr id="3" name="TextBox 1"/>
        <cdr:cNvSpPr txBox="1"/>
      </cdr:nvSpPr>
      <cdr:spPr>
        <a:xfrm xmlns:a="http://schemas.openxmlformats.org/drawingml/2006/main">
          <a:off x="3925636" y="2413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0.8929</cdr:x>
      <cdr:y>0.16195</cdr:y>
    </cdr:from>
    <cdr:to>
      <cdr:x>1</cdr:x>
      <cdr:y>0.303</cdr:y>
    </cdr:to>
    <cdr:sp macro="" textlink="Analysis!$D$48">
      <cdr:nvSpPr>
        <cdr:cNvPr id="4" name="TextBox 1"/>
        <cdr:cNvSpPr txBox="1"/>
      </cdr:nvSpPr>
      <cdr:spPr>
        <a:xfrm xmlns:a="http://schemas.openxmlformats.org/drawingml/2006/main">
          <a:off x="4248679"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CC2DC48-9555-48E3-94B4-7449203136C1}" type="TxLink">
            <a:rPr lang="en-US" sz="1100" b="1"/>
            <a:pPr/>
            <a:t>-</a:t>
          </a:fld>
          <a:endParaRPr lang="en-US" sz="1100" b="1"/>
        </a:p>
      </cdr:txBody>
    </cdr:sp>
  </cdr:relSizeAnchor>
</c:userShapes>
</file>

<file path=xl/drawings/drawing14.xml><?xml version="1.0" encoding="utf-8"?>
<c:userShapes xmlns:c="http://schemas.openxmlformats.org/drawingml/2006/chart">
  <cdr:relSizeAnchor xmlns:cdr="http://schemas.openxmlformats.org/drawingml/2006/chartDrawing">
    <cdr:from>
      <cdr:x>0.00074</cdr:x>
      <cdr:y>0.0013</cdr:y>
    </cdr:from>
    <cdr:to>
      <cdr:x>0.14521</cdr:x>
      <cdr:y>0.10677</cdr:y>
    </cdr:to>
    <cdr:sp macro="" textlink="Analysis!$B$50">
      <cdr:nvSpPr>
        <cdr:cNvPr id="2" name="TextBox 1"/>
        <cdr:cNvSpPr txBox="1"/>
      </cdr:nvSpPr>
      <cdr:spPr>
        <a:xfrm xmlns:a="http://schemas.openxmlformats.org/drawingml/2006/main">
          <a:off x="317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DD11111-C099-4943-BB7D-5509B27B71C4}" type="TxLink">
            <a:rPr lang="en-US" sz="1100"/>
            <a:pPr/>
            <a:t>Q1.5.2</a:t>
          </a:fld>
          <a:endParaRPr lang="en-US" sz="1100"/>
        </a:p>
      </cdr:txBody>
    </cdr:sp>
  </cdr:relSizeAnchor>
  <cdr:relSizeAnchor xmlns:cdr="http://schemas.openxmlformats.org/drawingml/2006/chartDrawing">
    <cdr:from>
      <cdr:x>0.88058</cdr:x>
      <cdr:y>0.15755</cdr:y>
    </cdr:from>
    <cdr:to>
      <cdr:x>1</cdr:x>
      <cdr:y>0.29818</cdr:y>
    </cdr:to>
    <cdr:sp macro="" textlink="">
      <cdr:nvSpPr>
        <cdr:cNvPr id="3" name="TextBox 1"/>
        <cdr:cNvSpPr txBox="1"/>
      </cdr:nvSpPr>
      <cdr:spPr>
        <a:xfrm xmlns:a="http://schemas.openxmlformats.org/drawingml/2006/main">
          <a:off x="3757612" y="3841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FC88AD7-7009-4550-AAD3-E816EEA4CF75}" type="TxLink">
            <a:rPr lang="en-US" sz="1100" b="1"/>
            <a:pPr/>
            <a:t>38%</a:t>
          </a:fld>
          <a:endParaRPr lang="en-US" sz="1100" b="1"/>
        </a:p>
      </cdr:txBody>
    </cdr:sp>
  </cdr:relSizeAnchor>
  <cdr:relSizeAnchor xmlns:cdr="http://schemas.openxmlformats.org/drawingml/2006/chartDrawing">
    <cdr:from>
      <cdr:x>0.80488</cdr:x>
      <cdr:y>0.09896</cdr:y>
    </cdr:from>
    <cdr:to>
      <cdr:x>1</cdr:x>
      <cdr:y>0.19651</cdr:y>
    </cdr:to>
    <cdr:sp macro="" textlink="">
      <cdr:nvSpPr>
        <cdr:cNvPr id="4" name="TextBox 1"/>
        <cdr:cNvSpPr txBox="1"/>
      </cdr:nvSpPr>
      <cdr:spPr>
        <a:xfrm xmlns:a="http://schemas.openxmlformats.org/drawingml/2006/main">
          <a:off x="3434569" y="2413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15.xml><?xml version="1.0" encoding="utf-8"?>
<c:userShapes xmlns:c="http://schemas.openxmlformats.org/drawingml/2006/chart">
  <cdr:relSizeAnchor xmlns:cdr="http://schemas.openxmlformats.org/drawingml/2006/chartDrawing">
    <cdr:from>
      <cdr:x>0.00239</cdr:x>
      <cdr:y>0</cdr:y>
    </cdr:from>
    <cdr:to>
      <cdr:x>0.11831</cdr:x>
      <cdr:y>0.09333</cdr:y>
    </cdr:to>
    <cdr:sp macro="" textlink="Analysis!$B$59">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66915C6-F615-4D3D-96B7-717D483DE576}" type="TxLink">
            <a:rPr lang="en-US" sz="1100"/>
            <a:pPr/>
            <a:t>Q2.1</a:t>
          </a:fld>
          <a:endParaRPr lang="en-US" sz="1100"/>
        </a:p>
      </cdr:txBody>
    </cdr:sp>
  </cdr:relSizeAnchor>
  <cdr:relSizeAnchor xmlns:cdr="http://schemas.openxmlformats.org/drawingml/2006/chartDrawing">
    <cdr:from>
      <cdr:x>0.83343</cdr:x>
      <cdr:y>0.00807</cdr:y>
    </cdr:from>
    <cdr:to>
      <cdr:x>0.99</cdr:x>
      <cdr:y>0.09438</cdr:y>
    </cdr:to>
    <cdr:sp macro="" textlink="">
      <cdr:nvSpPr>
        <cdr:cNvPr id="3" name="TextBox 1"/>
        <cdr:cNvSpPr txBox="1"/>
      </cdr:nvSpPr>
      <cdr:spPr>
        <a:xfrm xmlns:a="http://schemas.openxmlformats.org/drawingml/2006/main">
          <a:off x="4432300" y="222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0.89701</cdr:x>
      <cdr:y>0.05991</cdr:y>
    </cdr:from>
    <cdr:to>
      <cdr:x>0.99284</cdr:x>
      <cdr:y>0.18435</cdr:y>
    </cdr:to>
    <cdr:sp macro="" textlink="Analysis!$D$60">
      <cdr:nvSpPr>
        <cdr:cNvPr id="4" name="TextBox 1"/>
        <cdr:cNvSpPr txBox="1"/>
      </cdr:nvSpPr>
      <cdr:spPr>
        <a:xfrm xmlns:a="http://schemas.openxmlformats.org/drawingml/2006/main">
          <a:off x="4770437" y="1651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271A916-B0D1-4832-9CD2-CE686832A077}" type="TxLink">
            <a:rPr lang="en-US" sz="1100" b="1"/>
            <a:pPr/>
            <a:t>-</a:t>
          </a:fld>
          <a:endParaRPr lang="en-US" sz="1100" b="1"/>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0.15829</cdr:x>
      <cdr:y>0.10542</cdr:y>
    </cdr:to>
    <cdr:sp macro="" textlink="Analysis!$B$65">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3186583-18E5-4367-AB6E-9837BC1C0793}" type="TxLink">
            <a:rPr lang="en-US" sz="1100"/>
            <a:pPr/>
            <a:t>Q2.3</a:t>
          </a:fld>
          <a:endParaRPr lang="en-US" sz="1100"/>
        </a:p>
      </cdr:txBody>
    </cdr:sp>
  </cdr:relSizeAnchor>
  <cdr:relSizeAnchor xmlns:cdr="http://schemas.openxmlformats.org/drawingml/2006/chartDrawing">
    <cdr:from>
      <cdr:x>0.78621</cdr:x>
      <cdr:y>0.13015</cdr:y>
    </cdr:from>
    <cdr:to>
      <cdr:x>1</cdr:x>
      <cdr:y>0.22766</cdr:y>
    </cdr:to>
    <cdr:sp macro="" textlink="">
      <cdr:nvSpPr>
        <cdr:cNvPr id="3" name="TextBox 1"/>
        <cdr:cNvSpPr txBox="1"/>
      </cdr:nvSpPr>
      <cdr:spPr>
        <a:xfrm xmlns:a="http://schemas.openxmlformats.org/drawingml/2006/main">
          <a:off x="3062035" y="3175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0.86916</cdr:x>
      <cdr:y>0.18482</cdr:y>
    </cdr:from>
    <cdr:to>
      <cdr:x>1</cdr:x>
      <cdr:y>0.32538</cdr:y>
    </cdr:to>
    <cdr:sp macro="" textlink="Analysis!$D$66">
      <cdr:nvSpPr>
        <cdr:cNvPr id="4" name="TextBox 1"/>
        <cdr:cNvSpPr txBox="1"/>
      </cdr:nvSpPr>
      <cdr:spPr>
        <a:xfrm xmlns:a="http://schemas.openxmlformats.org/drawingml/2006/main">
          <a:off x="3385078" y="4508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0C34AD2-3868-49B5-8B95-67074F0CC160}" type="TxLink">
            <a:rPr lang="en-US" sz="1100" b="1"/>
            <a:pPr/>
            <a:t>-</a:t>
          </a:fld>
          <a:endParaRPr lang="en-US" sz="1100" b="1"/>
        </a:p>
      </cdr:txBody>
    </cdr:sp>
  </cdr:relSizeAnchor>
</c:userShapes>
</file>

<file path=xl/drawings/drawing17.xml><?xml version="1.0" encoding="utf-8"?>
<c:userShapes xmlns:c="http://schemas.openxmlformats.org/drawingml/2006/chart">
  <cdr:relSizeAnchor xmlns:cdr="http://schemas.openxmlformats.org/drawingml/2006/chartDrawing">
    <cdr:from>
      <cdr:x>0.00293</cdr:x>
      <cdr:y>0.00114</cdr:y>
    </cdr:from>
    <cdr:to>
      <cdr:x>0.14514</cdr:x>
      <cdr:y>0.09345</cdr:y>
    </cdr:to>
    <cdr:sp macro="" textlink="Analysis!$B$68">
      <cdr:nvSpPr>
        <cdr:cNvPr id="2" name="TextBox 1"/>
        <cdr:cNvSpPr txBox="1"/>
      </cdr:nvSpPr>
      <cdr:spPr>
        <a:xfrm xmlns:a="http://schemas.openxmlformats.org/drawingml/2006/main">
          <a:off x="1270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44D2C55-FF8D-4373-A5A3-6773476CDB38}" type="TxLink">
            <a:rPr lang="en-US" sz="1100"/>
            <a:pPr/>
            <a:t>Q2.3.1</a:t>
          </a:fld>
          <a:endParaRPr lang="en-US" sz="1100"/>
        </a:p>
      </cdr:txBody>
    </cdr:sp>
  </cdr:relSizeAnchor>
  <cdr:relSizeAnchor xmlns:cdr="http://schemas.openxmlformats.org/drawingml/2006/chartDrawing">
    <cdr:from>
      <cdr:x>0.80793</cdr:x>
      <cdr:y>0.11396</cdr:y>
    </cdr:from>
    <cdr:to>
      <cdr:x>1</cdr:x>
      <cdr:y>0.19934</cdr:y>
    </cdr:to>
    <cdr:sp macro="" textlink="">
      <cdr:nvSpPr>
        <cdr:cNvPr id="3" name="TextBox 1"/>
        <cdr:cNvSpPr txBox="1"/>
      </cdr:nvSpPr>
      <cdr:spPr>
        <a:xfrm xmlns:a="http://schemas.openxmlformats.org/drawingml/2006/main">
          <a:off x="3502303" y="3175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0.88245</cdr:x>
      <cdr:y>0.16524</cdr:y>
    </cdr:from>
    <cdr:to>
      <cdr:x>1</cdr:x>
      <cdr:y>0.28832</cdr:y>
    </cdr:to>
    <cdr:sp macro="" textlink="Analysis!$D$69">
      <cdr:nvSpPr>
        <cdr:cNvPr id="4" name="TextBox 1"/>
        <cdr:cNvSpPr txBox="1"/>
      </cdr:nvSpPr>
      <cdr:spPr>
        <a:xfrm xmlns:a="http://schemas.openxmlformats.org/drawingml/2006/main">
          <a:off x="3825346" y="4603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EB4EBC3-7723-4F7A-A35B-EC552F996495}" type="TxLink">
            <a:rPr lang="en-US" sz="1100" b="1"/>
            <a:pPr/>
            <a:t>-</a:t>
          </a:fld>
          <a:endParaRPr lang="en-US" sz="1100" b="1"/>
        </a:p>
      </cdr:txBody>
    </cdr:sp>
  </cdr:relSizeAnchor>
</c:userShapes>
</file>

<file path=xl/drawings/drawing18.xml><?xml version="1.0" encoding="utf-8"?>
<c:userShapes xmlns:c="http://schemas.openxmlformats.org/drawingml/2006/chart">
  <cdr:relSizeAnchor xmlns:cdr="http://schemas.openxmlformats.org/drawingml/2006/chartDrawing">
    <cdr:from>
      <cdr:x>0.00244</cdr:x>
      <cdr:y>0.00103</cdr:y>
    </cdr:from>
    <cdr:to>
      <cdr:x>0.0651</cdr:x>
      <cdr:y>0.08416</cdr:y>
    </cdr:to>
    <cdr:sp macro="" textlink="Analysis!$B$71">
      <cdr:nvSpPr>
        <cdr:cNvPr id="2" name="TextBox 1"/>
        <cdr:cNvSpPr txBox="1"/>
      </cdr:nvSpPr>
      <cdr:spPr>
        <a:xfrm xmlns:a="http://schemas.openxmlformats.org/drawingml/2006/main">
          <a:off x="22225" y="3175"/>
          <a:ext cx="57070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9CA03C89-6210-44BF-A3AA-B005CF9568F6}" type="TxLink">
            <a:rPr lang="en-US" sz="1100"/>
            <a:pPr/>
            <a:t>Q3</a:t>
          </a:fld>
          <a:endParaRPr lang="en-US" sz="1100"/>
        </a:p>
      </cdr:txBody>
    </cdr:sp>
  </cdr:relSizeAnchor>
  <cdr:relSizeAnchor xmlns:cdr="http://schemas.openxmlformats.org/drawingml/2006/chartDrawing">
    <cdr:from>
      <cdr:x>0.94405</cdr:x>
      <cdr:y>0.06877</cdr:y>
    </cdr:from>
    <cdr:to>
      <cdr:x>1</cdr:x>
      <cdr:y>0.17961</cdr:y>
    </cdr:to>
    <cdr:sp macro="" textlink="Analysis!$D$72">
      <cdr:nvSpPr>
        <cdr:cNvPr id="3" name="TextBox 1"/>
        <cdr:cNvSpPr txBox="1"/>
      </cdr:nvSpPr>
      <cdr:spPr>
        <a:xfrm xmlns:a="http://schemas.openxmlformats.org/drawingml/2006/main">
          <a:off x="8598693" y="2127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94945BE-0BA7-4D5D-8C82-1BE639D0F0AE}" type="TxLink">
            <a:rPr lang="en-US" sz="1100" b="1"/>
            <a:pPr/>
            <a:t>-</a:t>
          </a:fld>
          <a:endParaRPr lang="en-US" sz="1100" b="1"/>
        </a:p>
      </cdr:txBody>
    </cdr:sp>
  </cdr:relSizeAnchor>
  <cdr:relSizeAnchor xmlns:cdr="http://schemas.openxmlformats.org/drawingml/2006/chartDrawing">
    <cdr:from>
      <cdr:x>0.90859</cdr:x>
      <cdr:y>0.02566</cdr:y>
    </cdr:from>
    <cdr:to>
      <cdr:x>1</cdr:x>
      <cdr:y>0.10255</cdr:y>
    </cdr:to>
    <cdr:sp macro="" textlink="">
      <cdr:nvSpPr>
        <cdr:cNvPr id="4" name="TextBox 1"/>
        <cdr:cNvSpPr txBox="1"/>
      </cdr:nvSpPr>
      <cdr:spPr>
        <a:xfrm xmlns:a="http://schemas.openxmlformats.org/drawingml/2006/main">
          <a:off x="8275650" y="793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19.xml><?xml version="1.0" encoding="utf-8"?>
<c:userShapes xmlns:c="http://schemas.openxmlformats.org/drawingml/2006/chart">
  <cdr:relSizeAnchor xmlns:cdr="http://schemas.openxmlformats.org/drawingml/2006/chartDrawing">
    <cdr:from>
      <cdr:x>0.00167</cdr:x>
      <cdr:y>0.00102</cdr:y>
    </cdr:from>
    <cdr:to>
      <cdr:x>0.0827</cdr:x>
      <cdr:y>0.0839</cdr:y>
    </cdr:to>
    <cdr:sp macro="" textlink="Analysis!$B$74">
      <cdr:nvSpPr>
        <cdr:cNvPr id="2" name="TextBox 1"/>
        <cdr:cNvSpPr txBox="1"/>
      </cdr:nvSpPr>
      <cdr:spPr>
        <a:xfrm xmlns:a="http://schemas.openxmlformats.org/drawingml/2006/main">
          <a:off x="1270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F9DA202-2945-473B-B73D-4751DAC7983B}" type="TxLink">
            <a:rPr lang="en-US" sz="1100"/>
            <a:pPr/>
            <a:t>Q3.1</a:t>
          </a:fld>
          <a:endParaRPr lang="en-US" sz="1100"/>
        </a:p>
      </cdr:txBody>
    </cdr:sp>
  </cdr:relSizeAnchor>
  <cdr:relSizeAnchor xmlns:cdr="http://schemas.openxmlformats.org/drawingml/2006/chartDrawing">
    <cdr:from>
      <cdr:x>0.89056</cdr:x>
      <cdr:y>0.0839</cdr:y>
    </cdr:from>
    <cdr:to>
      <cdr:x>1</cdr:x>
      <cdr:y>0.16056</cdr:y>
    </cdr:to>
    <cdr:sp macro="" textlink="">
      <cdr:nvSpPr>
        <cdr:cNvPr id="3" name="TextBox 1"/>
        <cdr:cNvSpPr txBox="1"/>
      </cdr:nvSpPr>
      <cdr:spPr>
        <a:xfrm xmlns:a="http://schemas.openxmlformats.org/drawingml/2006/main">
          <a:off x="6775464" y="2603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0.93302</cdr:x>
      <cdr:y>0.12995</cdr:y>
    </cdr:from>
    <cdr:to>
      <cdr:x>1</cdr:x>
      <cdr:y>0.24045</cdr:y>
    </cdr:to>
    <cdr:sp macro="" textlink="Analysis!$D$75">
      <cdr:nvSpPr>
        <cdr:cNvPr id="4" name="TextBox 1"/>
        <cdr:cNvSpPr txBox="1"/>
      </cdr:nvSpPr>
      <cdr:spPr>
        <a:xfrm xmlns:a="http://schemas.openxmlformats.org/drawingml/2006/main">
          <a:off x="7098507" y="4032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6724DCC-29DD-4206-AE47-B7980EBF09C1}" type="TxLink">
            <a:rPr lang="en-US" sz="1100" b="1"/>
            <a:pPr/>
            <a:t>-</a:t>
          </a:fld>
          <a:endParaRPr lang="en-US" sz="1100" b="1"/>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10</xdr:col>
      <xdr:colOff>228600</xdr:colOff>
      <xdr:row>9</xdr:row>
      <xdr:rowOff>80283</xdr:rowOff>
    </xdr:to>
    <xdr:pic>
      <xdr:nvPicPr>
        <xdr:cNvPr id="2" name="Picture 1" descr="CPWG logo.bmp"/>
        <xdr:cNvPicPr>
          <a:picLocks noChangeAspect="1"/>
        </xdr:cNvPicPr>
      </xdr:nvPicPr>
      <xdr:blipFill>
        <a:blip xmlns:r="http://schemas.openxmlformats.org/officeDocument/2006/relationships" r:embed="rId1"/>
        <a:stretch>
          <a:fillRect/>
        </a:stretch>
      </xdr:blipFill>
      <xdr:spPr>
        <a:xfrm>
          <a:off x="3924300" y="0"/>
          <a:ext cx="2476500" cy="1537608"/>
        </a:xfrm>
        <a:prstGeom prst="rect">
          <a:avLst/>
        </a:prstGeom>
      </xdr:spPr>
    </xdr:pic>
    <xdr:clientData/>
  </xdr:twoCellAnchor>
  <xdr:twoCellAnchor>
    <xdr:from>
      <xdr:col>0</xdr:col>
      <xdr:colOff>361950</xdr:colOff>
      <xdr:row>30</xdr:row>
      <xdr:rowOff>123824</xdr:rowOff>
    </xdr:from>
    <xdr:to>
      <xdr:col>2</xdr:col>
      <xdr:colOff>180975</xdr:colOff>
      <xdr:row>33</xdr:row>
      <xdr:rowOff>57150</xdr:rowOff>
    </xdr:to>
    <xdr:sp macro="" textlink="">
      <xdr:nvSpPr>
        <xdr:cNvPr id="3" name="Bevel 2">
          <a:hlinkClick xmlns:r="http://schemas.openxmlformats.org/officeDocument/2006/relationships" r:id="rId2"/>
        </xdr:cNvPr>
        <xdr:cNvSpPr/>
      </xdr:nvSpPr>
      <xdr:spPr>
        <a:xfrm>
          <a:off x="361950" y="6867524"/>
          <a:ext cx="1038225" cy="419101"/>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5</xdr:col>
      <xdr:colOff>114300</xdr:colOff>
      <xdr:row>30</xdr:row>
      <xdr:rowOff>152400</xdr:rowOff>
    </xdr:from>
    <xdr:to>
      <xdr:col>7</xdr:col>
      <xdr:colOff>0</xdr:colOff>
      <xdr:row>33</xdr:row>
      <xdr:rowOff>57150</xdr:rowOff>
    </xdr:to>
    <xdr:sp macro="" textlink="">
      <xdr:nvSpPr>
        <xdr:cNvPr id="4" name="Bevel 3">
          <a:hlinkClick xmlns:r="http://schemas.openxmlformats.org/officeDocument/2006/relationships" r:id="rId3"/>
        </xdr:cNvPr>
        <xdr:cNvSpPr/>
      </xdr:nvSpPr>
      <xdr:spPr>
        <a:xfrm>
          <a:off x="3162300" y="6896100"/>
          <a:ext cx="1104900" cy="390525"/>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9</xdr:col>
      <xdr:colOff>508000</xdr:colOff>
      <xdr:row>30</xdr:row>
      <xdr:rowOff>139701</xdr:rowOff>
    </xdr:from>
    <xdr:to>
      <xdr:col>11</xdr:col>
      <xdr:colOff>393700</xdr:colOff>
      <xdr:row>33</xdr:row>
      <xdr:rowOff>39444</xdr:rowOff>
    </xdr:to>
    <xdr:sp macro="" textlink="">
      <xdr:nvSpPr>
        <xdr:cNvPr id="5" name="Bevel 4">
          <a:hlinkClick xmlns:r="http://schemas.openxmlformats.org/officeDocument/2006/relationships" r:id="rId4"/>
        </xdr:cNvPr>
        <xdr:cNvSpPr/>
      </xdr:nvSpPr>
      <xdr:spPr>
        <a:xfrm>
          <a:off x="5994400" y="6883401"/>
          <a:ext cx="1104900" cy="385518"/>
        </a:xfrm>
        <a:prstGeom prst="bevel">
          <a:avLst/>
        </a:prstGeom>
        <a:gradFill flip="none" rotWithShape="1">
          <a:gsLst>
            <a:gs pos="80000">
              <a:srgbClr val="FF6600"/>
            </a:gs>
            <a:gs pos="100000">
              <a:srgbClr val="FFFFFF"/>
            </a:gs>
          </a:gsLst>
          <a:lin ang="6480000" scaled="0"/>
          <a:tileRect/>
        </a:gradFill>
      </xdr:spPr>
      <xdr:style>
        <a:lnRef idx="1">
          <a:schemeClr val="accent1"/>
        </a:lnRef>
        <a:fillRef idx="3">
          <a:schemeClr val="accent1"/>
        </a:fillRef>
        <a:effectRef idx="2">
          <a:schemeClr val="accent1"/>
        </a:effectRef>
        <a:fontRef idx="minor">
          <a:schemeClr val="lt1"/>
        </a:fontRef>
      </xdr:style>
      <xdr:txBody>
        <a:bodyPr wrap="square" lIns="72000" rIns="72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14</xdr:col>
      <xdr:colOff>419100</xdr:colOff>
      <xdr:row>30</xdr:row>
      <xdr:rowOff>152401</xdr:rowOff>
    </xdr:from>
    <xdr:to>
      <xdr:col>16</xdr:col>
      <xdr:colOff>304800</xdr:colOff>
      <xdr:row>33</xdr:row>
      <xdr:rowOff>52144</xdr:rowOff>
    </xdr:to>
    <xdr:sp macro="" textlink="">
      <xdr:nvSpPr>
        <xdr:cNvPr id="6" name="Bevel 5">
          <a:hlinkClick xmlns:r="http://schemas.openxmlformats.org/officeDocument/2006/relationships" r:id="rId5"/>
        </xdr:cNvPr>
        <xdr:cNvSpPr/>
      </xdr:nvSpPr>
      <xdr:spPr>
        <a:xfrm>
          <a:off x="8953500" y="6896101"/>
          <a:ext cx="1104900" cy="385518"/>
        </a:xfrm>
        <a:prstGeom prst="bevel">
          <a:avLst/>
        </a:prstGeom>
        <a:gradFill flip="none" rotWithShape="1">
          <a:gsLst>
            <a:gs pos="80000">
              <a:srgbClr val="FF0000"/>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Graphs</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cdr:x>
      <cdr:y>0.00707</cdr:y>
    </cdr:from>
    <cdr:to>
      <cdr:x>0.11485</cdr:x>
      <cdr:y>0.08886</cdr:y>
    </cdr:to>
    <cdr:sp macro="" textlink="Analysis!$B$77">
      <cdr:nvSpPr>
        <cdr:cNvPr id="2" name="TextBox 1"/>
        <cdr:cNvSpPr txBox="1"/>
      </cdr:nvSpPr>
      <cdr:spPr>
        <a:xfrm xmlns:a="http://schemas.openxmlformats.org/drawingml/2006/main">
          <a:off x="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5CA4C5A-6188-4F56-882E-0158D3795F01}" type="TxLink">
            <a:rPr lang="en-US" sz="1100"/>
            <a:pPr/>
            <a:t>Q3.2</a:t>
          </a:fld>
          <a:endParaRPr lang="en-US" sz="1100"/>
        </a:p>
      </cdr:txBody>
    </cdr:sp>
  </cdr:relSizeAnchor>
  <cdr:relSizeAnchor xmlns:cdr="http://schemas.openxmlformats.org/drawingml/2006/chartDrawing">
    <cdr:from>
      <cdr:x>0.90507</cdr:x>
      <cdr:y>0.17671</cdr:y>
    </cdr:from>
    <cdr:to>
      <cdr:x>1</cdr:x>
      <cdr:y>0.28576</cdr:y>
    </cdr:to>
    <cdr:sp macro="" textlink="Analysis!$D$78">
      <cdr:nvSpPr>
        <cdr:cNvPr id="3" name="TextBox 1"/>
        <cdr:cNvSpPr txBox="1"/>
      </cdr:nvSpPr>
      <cdr:spPr>
        <a:xfrm xmlns:a="http://schemas.openxmlformats.org/drawingml/2006/main">
          <a:off x="4858278" y="5556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C50107D-1449-4095-827A-F4A88232AF01}" type="TxLink">
            <a:rPr lang="en-US" sz="1100" b="1"/>
            <a:pPr/>
            <a:t>-</a:t>
          </a:fld>
          <a:endParaRPr lang="en-US" sz="1100" b="1"/>
        </a:p>
      </cdr:txBody>
    </cdr:sp>
  </cdr:relSizeAnchor>
  <cdr:relSizeAnchor xmlns:cdr="http://schemas.openxmlformats.org/drawingml/2006/chartDrawing">
    <cdr:from>
      <cdr:x>0.84489</cdr:x>
      <cdr:y>0.13127</cdr:y>
    </cdr:from>
    <cdr:to>
      <cdr:x>1</cdr:x>
      <cdr:y>0.20692</cdr:y>
    </cdr:to>
    <cdr:sp macro="" textlink="">
      <cdr:nvSpPr>
        <cdr:cNvPr id="4" name="TextBox 1"/>
        <cdr:cNvSpPr txBox="1"/>
      </cdr:nvSpPr>
      <cdr:spPr>
        <a:xfrm xmlns:a="http://schemas.openxmlformats.org/drawingml/2006/main">
          <a:off x="4535235" y="4127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21.xml><?xml version="1.0" encoding="utf-8"?>
<c:userShapes xmlns:c="http://schemas.openxmlformats.org/drawingml/2006/chart">
  <cdr:relSizeAnchor xmlns:cdr="http://schemas.openxmlformats.org/drawingml/2006/chartDrawing">
    <cdr:from>
      <cdr:x>0.00617</cdr:x>
      <cdr:y>0</cdr:y>
    </cdr:from>
    <cdr:to>
      <cdr:x>0.12593</cdr:x>
      <cdr:y>0.08268</cdr:y>
    </cdr:to>
    <cdr:sp macro="" textlink="Analysis!$B$80">
      <cdr:nvSpPr>
        <cdr:cNvPr id="2" name="TextBox 1"/>
        <cdr:cNvSpPr txBox="1"/>
      </cdr:nvSpPr>
      <cdr:spPr>
        <a:xfrm xmlns:a="http://schemas.openxmlformats.org/drawingml/2006/main">
          <a:off x="3175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731D126-DC62-4821-AE57-4A65593045AD}" type="TxLink">
            <a:rPr lang="en-US" sz="1100"/>
            <a:pPr/>
            <a:t>Q3.3</a:t>
          </a:fld>
          <a:endParaRPr lang="en-US" sz="1100"/>
        </a:p>
      </cdr:txBody>
    </cdr:sp>
  </cdr:relSizeAnchor>
  <cdr:relSizeAnchor xmlns:cdr="http://schemas.openxmlformats.org/drawingml/2006/chartDrawing">
    <cdr:from>
      <cdr:x>0.83825</cdr:x>
      <cdr:y>0.10208</cdr:y>
    </cdr:from>
    <cdr:to>
      <cdr:x>1</cdr:x>
      <cdr:y>0.17855</cdr:y>
    </cdr:to>
    <cdr:sp macro="" textlink="">
      <cdr:nvSpPr>
        <cdr:cNvPr id="3" name="TextBox 1"/>
        <cdr:cNvSpPr txBox="1"/>
      </cdr:nvSpPr>
      <cdr:spPr>
        <a:xfrm xmlns:a="http://schemas.openxmlformats.org/drawingml/2006/main">
          <a:off x="4315102" y="3175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0.90101</cdr:x>
      <cdr:y>0.15107</cdr:y>
    </cdr:from>
    <cdr:to>
      <cdr:x>1</cdr:x>
      <cdr:y>0.26131</cdr:y>
    </cdr:to>
    <cdr:sp macro="" textlink="Analysis!$D$81">
      <cdr:nvSpPr>
        <cdr:cNvPr id="4" name="TextBox 1"/>
        <cdr:cNvSpPr txBox="1"/>
      </cdr:nvSpPr>
      <cdr:spPr>
        <a:xfrm xmlns:a="http://schemas.openxmlformats.org/drawingml/2006/main">
          <a:off x="4638145" y="4699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4171C54-F3FF-409B-82FE-0F303E6E277C}" type="TxLink">
            <a:rPr lang="en-US" sz="1100" b="1"/>
            <a:pPr/>
            <a:t>-</a:t>
          </a:fld>
          <a:endParaRPr lang="en-US" sz="1100" b="1"/>
        </a:p>
      </cdr:txBody>
    </cdr:sp>
  </cdr:relSizeAnchor>
</c:userShapes>
</file>

<file path=xl/drawings/drawing22.xml><?xml version="1.0" encoding="utf-8"?>
<c:userShapes xmlns:c="http://schemas.openxmlformats.org/drawingml/2006/chart">
  <cdr:relSizeAnchor xmlns:cdr="http://schemas.openxmlformats.org/drawingml/2006/chartDrawing">
    <cdr:from>
      <cdr:x>0</cdr:x>
      <cdr:y>0.00707</cdr:y>
    </cdr:from>
    <cdr:to>
      <cdr:x>0.09359</cdr:x>
      <cdr:y>0.08886</cdr:y>
    </cdr:to>
    <cdr:sp macro="" textlink="Analysis!$B$83">
      <cdr:nvSpPr>
        <cdr:cNvPr id="2" name="TextBox 1"/>
        <cdr:cNvSpPr txBox="1"/>
      </cdr:nvSpPr>
      <cdr:spPr>
        <a:xfrm xmlns:a="http://schemas.openxmlformats.org/drawingml/2006/main">
          <a:off x="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FD06A5E-D971-46C7-BAEA-ED73C209DF4F}" type="TxLink">
            <a:rPr lang="en-US" sz="1100"/>
            <a:pPr/>
            <a:t>Q3.4</a:t>
          </a:fld>
          <a:endParaRPr lang="en-US" sz="1100"/>
        </a:p>
      </cdr:txBody>
    </cdr:sp>
  </cdr:relSizeAnchor>
  <cdr:relSizeAnchor xmlns:cdr="http://schemas.openxmlformats.org/drawingml/2006/chartDrawing">
    <cdr:from>
      <cdr:x>0.92264</cdr:x>
      <cdr:y>0.07674</cdr:y>
    </cdr:from>
    <cdr:to>
      <cdr:x>1</cdr:x>
      <cdr:y>0.1858</cdr:y>
    </cdr:to>
    <cdr:sp macro="" textlink="Analysis!$D$84">
      <cdr:nvSpPr>
        <cdr:cNvPr id="3" name="TextBox 1"/>
        <cdr:cNvSpPr txBox="1"/>
      </cdr:nvSpPr>
      <cdr:spPr>
        <a:xfrm xmlns:a="http://schemas.openxmlformats.org/drawingml/2006/main">
          <a:off x="6077477" y="2413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F5B4C84-79E9-4426-B294-A2A4DA817D6A}" type="TxLink">
            <a:rPr lang="en-US" sz="1100" b="1"/>
            <a:pPr/>
            <a:t>-</a:t>
          </a:fld>
          <a:endParaRPr lang="en-US" sz="1100" b="1"/>
        </a:p>
      </cdr:txBody>
    </cdr:sp>
  </cdr:relSizeAnchor>
  <cdr:relSizeAnchor xmlns:cdr="http://schemas.openxmlformats.org/drawingml/2006/chartDrawing">
    <cdr:from>
      <cdr:x>0.87098</cdr:x>
      <cdr:y>0.03736</cdr:y>
    </cdr:from>
    <cdr:to>
      <cdr:x>0.99739</cdr:x>
      <cdr:y>0.11301</cdr:y>
    </cdr:to>
    <cdr:sp macro="" textlink="">
      <cdr:nvSpPr>
        <cdr:cNvPr id="4" name="TextBox 1"/>
        <cdr:cNvSpPr txBox="1"/>
      </cdr:nvSpPr>
      <cdr:spPr>
        <a:xfrm xmlns:a="http://schemas.openxmlformats.org/drawingml/2006/main">
          <a:off x="5737225" y="1174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23.xml><?xml version="1.0" encoding="utf-8"?>
<c:userShapes xmlns:c="http://schemas.openxmlformats.org/drawingml/2006/chart">
  <cdr:relSizeAnchor xmlns:cdr="http://schemas.openxmlformats.org/drawingml/2006/chartDrawing">
    <cdr:from>
      <cdr:x>0.00061</cdr:x>
      <cdr:y>0</cdr:y>
    </cdr:from>
    <cdr:to>
      <cdr:x>0.11959</cdr:x>
      <cdr:y>0.10332</cdr:y>
    </cdr:to>
    <cdr:sp macro="" textlink="Analysis!$B$53">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B5479A6-9CB7-437F-B879-2AF9551B3553}" type="TxLink">
            <a:rPr lang="en-US" sz="1100"/>
            <a:pPr/>
            <a:t>Q1.6.1</a:t>
          </a:fld>
          <a:endParaRPr lang="en-US" sz="1100"/>
        </a:p>
      </cdr:txBody>
    </cdr:sp>
  </cdr:relSizeAnchor>
  <cdr:relSizeAnchor xmlns:cdr="http://schemas.openxmlformats.org/drawingml/2006/chartDrawing">
    <cdr:from>
      <cdr:x>0.83931</cdr:x>
      <cdr:y>0.10842</cdr:y>
    </cdr:from>
    <cdr:to>
      <cdr:x>1</cdr:x>
      <cdr:y>0.20398</cdr:y>
    </cdr:to>
    <cdr:sp macro="" textlink="">
      <cdr:nvSpPr>
        <cdr:cNvPr id="3" name="TextBox 1"/>
        <cdr:cNvSpPr txBox="1"/>
      </cdr:nvSpPr>
      <cdr:spPr>
        <a:xfrm xmlns:a="http://schemas.openxmlformats.org/drawingml/2006/main">
          <a:off x="4348970" y="2698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0.90165</cdr:x>
      <cdr:y>0.17347</cdr:y>
    </cdr:from>
    <cdr:to>
      <cdr:x>1</cdr:x>
      <cdr:y>0.31122</cdr:y>
    </cdr:to>
    <cdr:sp macro="" textlink="">
      <cdr:nvSpPr>
        <cdr:cNvPr id="4" name="TextBox 1"/>
        <cdr:cNvSpPr txBox="1"/>
      </cdr:nvSpPr>
      <cdr:spPr>
        <a:xfrm xmlns:a="http://schemas.openxmlformats.org/drawingml/2006/main">
          <a:off x="4672013" y="4318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CC2DC48-9555-48E3-94B4-7449203136C1}" type="TxLink">
            <a:rPr lang="en-US" sz="1100" b="1"/>
            <a:pPr/>
            <a:t>100%</a:t>
          </a:fld>
          <a:endParaRPr lang="en-US" sz="1100" b="1"/>
        </a:p>
      </cdr:txBody>
    </cdr:sp>
  </cdr:relSizeAnchor>
</c:userShapes>
</file>

<file path=xl/drawings/drawing24.xml><?xml version="1.0" encoding="utf-8"?>
<c:userShapes xmlns:c="http://schemas.openxmlformats.org/drawingml/2006/chart">
  <cdr:relSizeAnchor xmlns:cdr="http://schemas.openxmlformats.org/drawingml/2006/chartDrawing">
    <cdr:from>
      <cdr:x>0</cdr:x>
      <cdr:y>0.00127</cdr:y>
    </cdr:from>
    <cdr:to>
      <cdr:x>0.11897</cdr:x>
      <cdr:y>0.10393</cdr:y>
    </cdr:to>
    <cdr:sp macro="" textlink="Analysis!$B$56">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6D06692-C755-4A3C-B9DB-AAAAFA0FF3C4}" type="TxLink">
            <a:rPr lang="en-US" sz="1100"/>
            <a:pPr/>
            <a:t>Q1.6.2</a:t>
          </a:fld>
          <a:endParaRPr lang="en-US" sz="1100"/>
        </a:p>
      </cdr:txBody>
    </cdr:sp>
  </cdr:relSizeAnchor>
  <cdr:relSizeAnchor xmlns:cdr="http://schemas.openxmlformats.org/drawingml/2006/chartDrawing">
    <cdr:from>
      <cdr:x>0.90165</cdr:x>
      <cdr:y>0.16857</cdr:y>
    </cdr:from>
    <cdr:to>
      <cdr:x>1</cdr:x>
      <cdr:y>0.30545</cdr:y>
    </cdr:to>
    <cdr:sp macro="" textlink="">
      <cdr:nvSpPr>
        <cdr:cNvPr id="3" name="TextBox 1"/>
        <cdr:cNvSpPr txBox="1"/>
      </cdr:nvSpPr>
      <cdr:spPr>
        <a:xfrm xmlns:a="http://schemas.openxmlformats.org/drawingml/2006/main">
          <a:off x="4672012" y="4222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CC2DC48-9555-48E3-94B4-7449203136C1}" type="TxLink">
            <a:rPr lang="en-US" sz="1100" b="1"/>
            <a:pPr/>
            <a:t>100%</a:t>
          </a:fld>
          <a:endParaRPr lang="en-US" sz="1100" b="1"/>
        </a:p>
      </cdr:txBody>
    </cdr:sp>
  </cdr:relSizeAnchor>
  <cdr:relSizeAnchor xmlns:cdr="http://schemas.openxmlformats.org/drawingml/2006/chartDrawing">
    <cdr:from>
      <cdr:x>0.83931</cdr:x>
      <cdr:y>0.11153</cdr:y>
    </cdr:from>
    <cdr:to>
      <cdr:x>1</cdr:x>
      <cdr:y>0.20648</cdr:y>
    </cdr:to>
    <cdr:sp macro="" textlink="">
      <cdr:nvSpPr>
        <cdr:cNvPr id="4" name="TextBox 1"/>
        <cdr:cNvSpPr txBox="1"/>
      </cdr:nvSpPr>
      <cdr:spPr>
        <a:xfrm xmlns:a="http://schemas.openxmlformats.org/drawingml/2006/main">
          <a:off x="4348969" y="2794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25.xml><?xml version="1.0" encoding="utf-8"?>
<c:userShapes xmlns:c="http://schemas.openxmlformats.org/drawingml/2006/chart">
  <cdr:relSizeAnchor xmlns:cdr="http://schemas.openxmlformats.org/drawingml/2006/chartDrawing">
    <cdr:from>
      <cdr:x>0.00078</cdr:x>
      <cdr:y>0.00843</cdr:y>
    </cdr:from>
    <cdr:to>
      <cdr:x>0.03853</cdr:x>
      <cdr:y>0.10601</cdr:y>
    </cdr:to>
    <cdr:sp macro="" textlink="Analysis!$B$92">
      <cdr:nvSpPr>
        <cdr:cNvPr id="2" name="TextBox 1"/>
        <cdr:cNvSpPr txBox="1"/>
      </cdr:nvSpPr>
      <cdr:spPr>
        <a:xfrm xmlns:a="http://schemas.openxmlformats.org/drawingml/2006/main">
          <a:off x="1270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E635A38-A832-4DA3-A79E-2A31B678F538}" type="TxLink">
            <a:rPr lang="en-US" sz="1100"/>
            <a:pPr/>
            <a:t>Q4.1.2</a:t>
          </a:fld>
          <a:endParaRPr lang="en-US" sz="1100"/>
        </a:p>
      </cdr:txBody>
    </cdr:sp>
  </cdr:relSizeAnchor>
  <cdr:relSizeAnchor xmlns:cdr="http://schemas.openxmlformats.org/drawingml/2006/chartDrawing">
    <cdr:from>
      <cdr:x>0.94901</cdr:x>
      <cdr:y>0.06264</cdr:y>
    </cdr:from>
    <cdr:to>
      <cdr:x>1</cdr:x>
      <cdr:y>0.1529</cdr:y>
    </cdr:to>
    <cdr:sp macro="" textlink="">
      <cdr:nvSpPr>
        <cdr:cNvPr id="3" name="TextBox 1"/>
        <cdr:cNvSpPr txBox="1"/>
      </cdr:nvSpPr>
      <cdr:spPr>
        <a:xfrm xmlns:a="http://schemas.openxmlformats.org/drawingml/2006/main">
          <a:off x="15497030" y="1651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0.96879</cdr:x>
      <cdr:y>0.11324</cdr:y>
    </cdr:from>
    <cdr:to>
      <cdr:x>1</cdr:x>
      <cdr:y>0.24335</cdr:y>
    </cdr:to>
    <cdr:sp macro="" textlink="Analysis!$D$93">
      <cdr:nvSpPr>
        <cdr:cNvPr id="4" name="TextBox 1"/>
        <cdr:cNvSpPr txBox="1"/>
      </cdr:nvSpPr>
      <cdr:spPr>
        <a:xfrm xmlns:a="http://schemas.openxmlformats.org/drawingml/2006/main">
          <a:off x="15820073" y="2984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C599F76-B42E-4F5C-999D-9E6948CBC253}" type="TxLink">
            <a:rPr lang="en-US" sz="1100" b="1"/>
            <a:pPr/>
            <a:t>-</a:t>
          </a:fld>
          <a:endParaRPr lang="en-US" sz="1100" b="1"/>
        </a:p>
      </cdr:txBody>
    </cdr:sp>
  </cdr:relSizeAnchor>
</c:userShapes>
</file>

<file path=xl/drawings/drawing26.xml><?xml version="1.0" encoding="utf-8"?>
<c:userShapes xmlns:c="http://schemas.openxmlformats.org/drawingml/2006/chart">
  <cdr:relSizeAnchor xmlns:cdr="http://schemas.openxmlformats.org/drawingml/2006/chartDrawing">
    <cdr:from>
      <cdr:x>0.00096</cdr:x>
      <cdr:y>0.00672</cdr:y>
    </cdr:from>
    <cdr:to>
      <cdr:x>0.04734</cdr:x>
      <cdr:y>0.08443</cdr:y>
    </cdr:to>
    <cdr:sp macro="" textlink="Analysis!$B$113">
      <cdr:nvSpPr>
        <cdr:cNvPr id="2" name="TextBox 1"/>
        <cdr:cNvSpPr txBox="1"/>
      </cdr:nvSpPr>
      <cdr:spPr>
        <a:xfrm xmlns:a="http://schemas.openxmlformats.org/drawingml/2006/main">
          <a:off x="1270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BA1AA26-5BF7-4D2D-A6B4-0A4E83E94856}" type="TxLink">
            <a:rPr lang="en-US" sz="1100"/>
            <a:pPr/>
            <a:t>Q4.5</a:t>
          </a:fld>
          <a:endParaRPr lang="en-US" sz="1100"/>
        </a:p>
      </cdr:txBody>
    </cdr:sp>
  </cdr:relSizeAnchor>
  <cdr:relSizeAnchor xmlns:cdr="http://schemas.openxmlformats.org/drawingml/2006/chartDrawing">
    <cdr:from>
      <cdr:x>0.93735</cdr:x>
      <cdr:y>0.11033</cdr:y>
    </cdr:from>
    <cdr:to>
      <cdr:x>1</cdr:x>
      <cdr:y>0.1822</cdr:y>
    </cdr:to>
    <cdr:sp macro="" textlink="">
      <cdr:nvSpPr>
        <cdr:cNvPr id="3" name="TextBox 1"/>
        <cdr:cNvSpPr txBox="1"/>
      </cdr:nvSpPr>
      <cdr:spPr>
        <a:xfrm xmlns:a="http://schemas.openxmlformats.org/drawingml/2006/main">
          <a:off x="12457919" y="3651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0.96166</cdr:x>
      <cdr:y>0.14775</cdr:y>
    </cdr:from>
    <cdr:to>
      <cdr:x>1</cdr:x>
      <cdr:y>0.25136</cdr:y>
    </cdr:to>
    <cdr:sp macro="" textlink="Analysis!$D$114">
      <cdr:nvSpPr>
        <cdr:cNvPr id="4" name="TextBox 1"/>
        <cdr:cNvSpPr txBox="1"/>
      </cdr:nvSpPr>
      <cdr:spPr>
        <a:xfrm xmlns:a="http://schemas.openxmlformats.org/drawingml/2006/main">
          <a:off x="12780962" y="4889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6CC21B5-8350-4244-99D6-7B3420EF21A4}" type="TxLink">
            <a:rPr lang="en-US" sz="1100" b="1"/>
            <a:pPr/>
            <a:t>-</a:t>
          </a:fld>
          <a:endParaRPr lang="en-US" sz="1100" b="1"/>
        </a:p>
      </cdr:txBody>
    </cdr:sp>
  </cdr:relSizeAnchor>
</c:userShapes>
</file>

<file path=xl/drawings/drawing27.xml><?xml version="1.0" encoding="utf-8"?>
<c:userShapes xmlns:c="http://schemas.openxmlformats.org/drawingml/2006/chart">
  <cdr:relSizeAnchor xmlns:cdr="http://schemas.openxmlformats.org/drawingml/2006/chartDrawing">
    <cdr:from>
      <cdr:x>0.00171</cdr:x>
      <cdr:y>0</cdr:y>
    </cdr:from>
    <cdr:to>
      <cdr:x>0.03414</cdr:x>
      <cdr:y>0.08179</cdr:y>
    </cdr:to>
    <cdr:sp macro="" textlink="Analysis!$B$131">
      <cdr:nvSpPr>
        <cdr:cNvPr id="2" name="TextBox 1"/>
        <cdr:cNvSpPr txBox="1"/>
      </cdr:nvSpPr>
      <cdr:spPr>
        <a:xfrm xmlns:a="http://schemas.openxmlformats.org/drawingml/2006/main">
          <a:off x="22225" y="0"/>
          <a:ext cx="42121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73C45FA-5405-4349-9546-8669F58E6AA1}" type="TxLink">
            <a:rPr lang="en-US" sz="1100"/>
            <a:pPr/>
            <a:t>Q6</a:t>
          </a:fld>
          <a:endParaRPr lang="en-US" sz="1100"/>
        </a:p>
      </cdr:txBody>
    </cdr:sp>
  </cdr:relSizeAnchor>
  <cdr:relSizeAnchor xmlns:cdr="http://schemas.openxmlformats.org/drawingml/2006/chartDrawing">
    <cdr:from>
      <cdr:x>0.92905</cdr:x>
      <cdr:y>0.09189</cdr:y>
    </cdr:from>
    <cdr:to>
      <cdr:x>1</cdr:x>
      <cdr:y>0.16754</cdr:y>
    </cdr:to>
    <cdr:sp macro="" textlink="">
      <cdr:nvSpPr>
        <cdr:cNvPr id="3" name="TextBox 1"/>
        <cdr:cNvSpPr txBox="1"/>
      </cdr:nvSpPr>
      <cdr:spPr>
        <a:xfrm xmlns:a="http://schemas.openxmlformats.org/drawingml/2006/main">
          <a:off x="12066322" y="2889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0.95437</cdr:x>
      <cdr:y>0.13733</cdr:y>
    </cdr:from>
    <cdr:to>
      <cdr:x>0.9936</cdr:x>
      <cdr:y>0.24638</cdr:y>
    </cdr:to>
    <cdr:sp macro="" textlink="Analysis!$D$132">
      <cdr:nvSpPr>
        <cdr:cNvPr id="4" name="TextBox 1"/>
        <cdr:cNvSpPr txBox="1"/>
      </cdr:nvSpPr>
      <cdr:spPr>
        <a:xfrm xmlns:a="http://schemas.openxmlformats.org/drawingml/2006/main">
          <a:off x="12395200" y="4318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E82D83F-8367-4163-B610-15B330966F4D}" type="TxLink">
            <a:rPr lang="en-US" sz="1100" b="1"/>
            <a:pPr/>
            <a:t>-</a:t>
          </a:fld>
          <a:endParaRPr lang="en-US" sz="1100" b="1"/>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0.09165</cdr:x>
      <cdr:y>0.08179</cdr:y>
    </cdr:to>
    <cdr:sp macro="" textlink="Analysis!$F$182">
      <cdr:nvSpPr>
        <cdr:cNvPr id="2" name="TextBox 1"/>
        <cdr:cNvSpPr txBox="1"/>
      </cdr:nvSpPr>
      <cdr:spPr>
        <a:xfrm xmlns:a="http://schemas.openxmlformats.org/drawingml/2006/main">
          <a:off x="0"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2E1FA1A-9576-4136-A41A-2D82AB2AEA66}" type="TxLink">
            <a:rPr lang="en-US" sz="1100"/>
            <a:pPr/>
            <a:t>Q9.3.1</a:t>
          </a:fld>
          <a:endParaRPr lang="en-US" sz="1100"/>
        </a:p>
      </cdr:txBody>
    </cdr:sp>
  </cdr:relSizeAnchor>
  <cdr:relSizeAnchor xmlns:cdr="http://schemas.openxmlformats.org/drawingml/2006/chartDrawing">
    <cdr:from>
      <cdr:x>0.87879</cdr:x>
      <cdr:y>0.08039</cdr:y>
    </cdr:from>
    <cdr:to>
      <cdr:x>1</cdr:x>
      <cdr:y>0.15663</cdr:y>
    </cdr:to>
    <cdr:sp macro="" textlink="">
      <cdr:nvSpPr>
        <cdr:cNvPr id="3" name="TextBox 1"/>
        <cdr:cNvSpPr txBox="1"/>
      </cdr:nvSpPr>
      <cdr:spPr>
        <a:xfrm xmlns:a="http://schemas.openxmlformats.org/drawingml/2006/main">
          <a:off x="6681522" y="2508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0.92247</cdr:x>
      <cdr:y>0.12619</cdr:y>
    </cdr:from>
    <cdr:to>
      <cdr:x>0.98949</cdr:x>
      <cdr:y>0.23609</cdr:y>
    </cdr:to>
    <cdr:sp macro="" textlink="Analysis!$D$183">
      <cdr:nvSpPr>
        <cdr:cNvPr id="4" name="TextBox 1"/>
        <cdr:cNvSpPr txBox="1"/>
      </cdr:nvSpPr>
      <cdr:spPr>
        <a:xfrm xmlns:a="http://schemas.openxmlformats.org/drawingml/2006/main">
          <a:off x="7013575"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6F030D1-F827-4591-8134-7ED7EC131A41}" type="TxLink">
            <a:rPr lang="en-US" sz="1100" b="1"/>
            <a:pPr/>
            <a:t>-</a:t>
          </a:fld>
          <a:endParaRPr lang="en-US" sz="1100" b="1"/>
        </a:p>
      </cdr:txBody>
    </cdr:sp>
  </cdr:relSizeAnchor>
</c:userShapes>
</file>

<file path=xl/drawings/drawing29.xml><?xml version="1.0" encoding="utf-8"?>
<c:userShapes xmlns:c="http://schemas.openxmlformats.org/drawingml/2006/chart">
  <cdr:relSizeAnchor xmlns:cdr="http://schemas.openxmlformats.org/drawingml/2006/chartDrawing">
    <cdr:from>
      <cdr:x>0.00025</cdr:x>
      <cdr:y>0</cdr:y>
    </cdr:from>
    <cdr:to>
      <cdr:x>0.05453</cdr:x>
      <cdr:y>0.08249</cdr:y>
    </cdr:to>
    <cdr:sp macro="" textlink="Analysis!$B$179">
      <cdr:nvSpPr>
        <cdr:cNvPr id="2" name="TextBox 1"/>
        <cdr:cNvSpPr txBox="1"/>
      </cdr:nvSpPr>
      <cdr:spPr>
        <a:xfrm xmlns:a="http://schemas.openxmlformats.org/drawingml/2006/main">
          <a:off x="3175"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4CA4B63-956D-4CBA-8BF2-085A55B49474}" type="TxLink">
            <a:rPr lang="en-US" sz="1100"/>
            <a:pPr/>
            <a:t>Q9.2.1</a:t>
          </a:fld>
          <a:endParaRPr lang="en-US" sz="1100"/>
        </a:p>
      </cdr:txBody>
    </cdr:sp>
  </cdr:relSizeAnchor>
  <cdr:relSizeAnchor xmlns:cdr="http://schemas.openxmlformats.org/drawingml/2006/chartDrawing">
    <cdr:from>
      <cdr:x>0.92821</cdr:x>
      <cdr:y>0.078</cdr:y>
    </cdr:from>
    <cdr:to>
      <cdr:x>1</cdr:x>
      <cdr:y>0.15489</cdr:y>
    </cdr:to>
    <cdr:sp macro="" textlink="">
      <cdr:nvSpPr>
        <cdr:cNvPr id="3" name="TextBox 1"/>
        <cdr:cNvSpPr txBox="1"/>
      </cdr:nvSpPr>
      <cdr:spPr>
        <a:xfrm xmlns:a="http://schemas.openxmlformats.org/drawingml/2006/main">
          <a:off x="11914979" y="24130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0.95301</cdr:x>
      <cdr:y>0.12727</cdr:y>
    </cdr:from>
    <cdr:to>
      <cdr:x>0.9927</cdr:x>
      <cdr:y>0.23811</cdr:y>
    </cdr:to>
    <cdr:sp macro="" textlink="Analysis!$D$180">
      <cdr:nvSpPr>
        <cdr:cNvPr id="4" name="TextBox 1"/>
        <cdr:cNvSpPr txBox="1"/>
      </cdr:nvSpPr>
      <cdr:spPr>
        <a:xfrm xmlns:a="http://schemas.openxmlformats.org/drawingml/2006/main">
          <a:off x="12233275"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6D1502B-5CA1-41A3-B7A1-A41DD44A3F36}" type="TxLink">
            <a:rPr lang="en-US" sz="1100" b="1"/>
            <a:pPr/>
            <a:t>-</a:t>
          </a:fld>
          <a:endParaRPr lang="en-US" sz="1100" b="1"/>
        </a:p>
      </cdr:txBody>
    </cdr:sp>
  </cdr:relSizeAnchor>
</c:userShapes>
</file>

<file path=xl/drawings/drawing3.xml><?xml version="1.0" encoding="utf-8"?>
<xdr:wsDr xmlns:xdr="http://schemas.openxmlformats.org/drawingml/2006/spreadsheetDrawing" xmlns:a="http://schemas.openxmlformats.org/drawingml/2006/main">
  <xdr:twoCellAnchor>
    <xdr:from>
      <xdr:col>194</xdr:col>
      <xdr:colOff>47625</xdr:colOff>
      <xdr:row>9</xdr:row>
      <xdr:rowOff>36194</xdr:rowOff>
    </xdr:from>
    <xdr:to>
      <xdr:col>195</xdr:col>
      <xdr:colOff>352425</xdr:colOff>
      <xdr:row>10</xdr:row>
      <xdr:rowOff>194309</xdr:rowOff>
    </xdr:to>
    <xdr:sp macro="" textlink="">
      <xdr:nvSpPr>
        <xdr:cNvPr id="2" name="Bevel 1">
          <a:hlinkClick xmlns:r="http://schemas.openxmlformats.org/officeDocument/2006/relationships" r:id="rId1"/>
        </xdr:cNvPr>
        <xdr:cNvSpPr/>
      </xdr:nvSpPr>
      <xdr:spPr>
        <a:xfrm>
          <a:off x="80895825" y="1903094"/>
          <a:ext cx="1028700" cy="358140"/>
        </a:xfrm>
        <a:prstGeom prst="bevel">
          <a:avLst/>
        </a:prstGeom>
        <a:gradFill flip="none" rotWithShape="1">
          <a:gsLst>
            <a:gs pos="70000">
              <a:srgbClr val="FF0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Graphs</a:t>
          </a:r>
        </a:p>
      </xdr:txBody>
    </xdr:sp>
    <xdr:clientData/>
  </xdr:twoCellAnchor>
  <xdr:twoCellAnchor>
    <xdr:from>
      <xdr:col>194</xdr:col>
      <xdr:colOff>60960</xdr:colOff>
      <xdr:row>6</xdr:row>
      <xdr:rowOff>186689</xdr:rowOff>
    </xdr:from>
    <xdr:to>
      <xdr:col>195</xdr:col>
      <xdr:colOff>342900</xdr:colOff>
      <xdr:row>8</xdr:row>
      <xdr:rowOff>144779</xdr:rowOff>
    </xdr:to>
    <xdr:sp macro="" textlink="">
      <xdr:nvSpPr>
        <xdr:cNvPr id="3" name="Bevel 2">
          <a:hlinkClick xmlns:r="http://schemas.openxmlformats.org/officeDocument/2006/relationships" r:id="rId2"/>
        </xdr:cNvPr>
        <xdr:cNvSpPr/>
      </xdr:nvSpPr>
      <xdr:spPr>
        <a:xfrm>
          <a:off x="80909160" y="1453514"/>
          <a:ext cx="1005840" cy="358140"/>
        </a:xfrm>
        <a:prstGeom prst="bevel">
          <a:avLst/>
        </a:prstGeom>
        <a:gradFill flip="none" rotWithShape="1">
          <a:gsLst>
            <a:gs pos="80000">
              <a:srgbClr val="FF9933"/>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194</xdr:col>
      <xdr:colOff>47625</xdr:colOff>
      <xdr:row>3</xdr:row>
      <xdr:rowOff>190500</xdr:rowOff>
    </xdr:from>
    <xdr:to>
      <xdr:col>195</xdr:col>
      <xdr:colOff>375285</xdr:colOff>
      <xdr:row>4</xdr:row>
      <xdr:rowOff>32384</xdr:rowOff>
    </xdr:to>
    <xdr:sp macro="" textlink="">
      <xdr:nvSpPr>
        <xdr:cNvPr id="4" name="Bevel 3">
          <a:hlinkClick xmlns:r="http://schemas.openxmlformats.org/officeDocument/2006/relationships" r:id="rId3"/>
        </xdr:cNvPr>
        <xdr:cNvSpPr/>
      </xdr:nvSpPr>
      <xdr:spPr>
        <a:xfrm>
          <a:off x="80895825" y="723900"/>
          <a:ext cx="1051560" cy="356234"/>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194</xdr:col>
      <xdr:colOff>51436</xdr:colOff>
      <xdr:row>4</xdr:row>
      <xdr:rowOff>114300</xdr:rowOff>
    </xdr:from>
    <xdr:to>
      <xdr:col>195</xdr:col>
      <xdr:colOff>363856</xdr:colOff>
      <xdr:row>6</xdr:row>
      <xdr:rowOff>89535</xdr:rowOff>
    </xdr:to>
    <xdr:sp macro="" textlink="">
      <xdr:nvSpPr>
        <xdr:cNvPr id="5" name="Bevel 4">
          <a:hlinkClick xmlns:r="http://schemas.openxmlformats.org/officeDocument/2006/relationships" r:id="rId4"/>
        </xdr:cNvPr>
        <xdr:cNvSpPr/>
      </xdr:nvSpPr>
      <xdr:spPr>
        <a:xfrm>
          <a:off x="80899636" y="990600"/>
          <a:ext cx="1036320" cy="365760"/>
        </a:xfrm>
        <a:prstGeom prst="bevel">
          <a:avLst/>
        </a:prstGeom>
        <a:gradFill flip="none" rotWithShape="1">
          <a:gsLst>
            <a:gs pos="70000">
              <a:srgbClr val="0070C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rPr>
            <a:t>Short</a:t>
          </a:r>
          <a:r>
            <a:rPr lang="en-US" sz="1200" b="1" baseline="0">
              <a:solidFill>
                <a:schemeClr val="bg1"/>
              </a:solidFill>
            </a:rPr>
            <a:t> Guide</a:t>
          </a:r>
          <a:endParaRPr lang="en-US" sz="1200" b="1">
            <a:solidFill>
              <a:schemeClr val="bg1"/>
            </a:solidFill>
          </a:endParaRP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0.00042</cdr:x>
      <cdr:y>0</cdr:y>
    </cdr:from>
    <cdr:to>
      <cdr:x>0.09207</cdr:x>
      <cdr:y>0.08179</cdr:y>
    </cdr:to>
    <cdr:sp macro="" textlink="Analysis!$F$185">
      <cdr:nvSpPr>
        <cdr:cNvPr id="2" name="TextBox 1"/>
        <cdr:cNvSpPr txBox="1"/>
      </cdr:nvSpPr>
      <cdr:spPr>
        <a:xfrm xmlns:a="http://schemas.openxmlformats.org/drawingml/2006/main">
          <a:off x="3175"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E740E24-943C-4F0D-9214-8E2D820733D2}" type="TxLink">
            <a:rPr lang="en-US" sz="1100"/>
            <a:pPr/>
            <a:t>Q9.3.2</a:t>
          </a:fld>
          <a:endParaRPr lang="en-US" sz="1100"/>
        </a:p>
      </cdr:txBody>
    </cdr:sp>
  </cdr:relSizeAnchor>
  <cdr:relSizeAnchor xmlns:cdr="http://schemas.openxmlformats.org/drawingml/2006/chartDrawing">
    <cdr:from>
      <cdr:x>0.87879</cdr:x>
      <cdr:y>0.08039</cdr:y>
    </cdr:from>
    <cdr:to>
      <cdr:x>1</cdr:x>
      <cdr:y>0.15663</cdr:y>
    </cdr:to>
    <cdr:sp macro="" textlink="">
      <cdr:nvSpPr>
        <cdr:cNvPr id="3" name="TextBox 1"/>
        <cdr:cNvSpPr txBox="1"/>
      </cdr:nvSpPr>
      <cdr:spPr>
        <a:xfrm xmlns:a="http://schemas.openxmlformats.org/drawingml/2006/main">
          <a:off x="6681522" y="2508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0.92247</cdr:x>
      <cdr:y>0.12619</cdr:y>
    </cdr:from>
    <cdr:to>
      <cdr:x>0.98949</cdr:x>
      <cdr:y>0.23609</cdr:y>
    </cdr:to>
    <cdr:sp macro="" textlink="Analysis!$D$186">
      <cdr:nvSpPr>
        <cdr:cNvPr id="4" name="TextBox 1"/>
        <cdr:cNvSpPr txBox="1"/>
      </cdr:nvSpPr>
      <cdr:spPr>
        <a:xfrm xmlns:a="http://schemas.openxmlformats.org/drawingml/2006/main">
          <a:off x="7013575"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7DF8F79-15C4-4147-921D-4BE149B7DB6E}" type="TxLink">
            <a:rPr lang="en-US" sz="1100" b="1"/>
            <a:pPr/>
            <a:t>-</a:t>
          </a:fld>
          <a:endParaRPr lang="en-US" sz="1100" b="1"/>
        </a:p>
      </cdr:txBody>
    </cdr:sp>
  </cdr:relSizeAnchor>
</c:userShapes>
</file>

<file path=xl/drawings/drawing31.xml><?xml version="1.0" encoding="utf-8"?>
<c:userShapes xmlns:c="http://schemas.openxmlformats.org/drawingml/2006/chart">
  <cdr:relSizeAnchor xmlns:cdr="http://schemas.openxmlformats.org/drawingml/2006/chartDrawing">
    <cdr:from>
      <cdr:x>0.00055</cdr:x>
      <cdr:y>0</cdr:y>
    </cdr:from>
    <cdr:to>
      <cdr:x>0.12083</cdr:x>
      <cdr:y>0.08204</cdr:y>
    </cdr:to>
    <cdr:sp macro="" textlink="Analysis!$B$188">
      <cdr:nvSpPr>
        <cdr:cNvPr id="2" name="TextBox 1"/>
        <cdr:cNvSpPr txBox="1"/>
      </cdr:nvSpPr>
      <cdr:spPr>
        <a:xfrm xmlns:a="http://schemas.openxmlformats.org/drawingml/2006/main">
          <a:off x="3175"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F65F7E0-840B-4FA2-A7FC-3F065C35D639}" type="TxLink">
            <a:rPr lang="en-US" sz="1100"/>
            <a:pPr/>
            <a:t>Q9.4</a:t>
          </a:fld>
          <a:endParaRPr lang="en-US" sz="1100"/>
        </a:p>
      </cdr:txBody>
    </cdr:sp>
  </cdr:relSizeAnchor>
  <cdr:relSizeAnchor xmlns:cdr="http://schemas.openxmlformats.org/drawingml/2006/chartDrawing">
    <cdr:from>
      <cdr:x>0.8586</cdr:x>
      <cdr:y>0.09901</cdr:y>
    </cdr:from>
    <cdr:to>
      <cdr:x>1</cdr:x>
      <cdr:y>0.17548</cdr:y>
    </cdr:to>
    <cdr:sp macro="" textlink="">
      <cdr:nvSpPr>
        <cdr:cNvPr id="3" name="TextBox 1"/>
        <cdr:cNvSpPr txBox="1"/>
      </cdr:nvSpPr>
      <cdr:spPr>
        <a:xfrm xmlns:a="http://schemas.openxmlformats.org/drawingml/2006/main">
          <a:off x="4974166" y="307975"/>
          <a:ext cx="81915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0.9114</cdr:x>
      <cdr:y>0.14188</cdr:y>
    </cdr:from>
    <cdr:to>
      <cdr:x>0.99936</cdr:x>
      <cdr:y>0.25213</cdr:y>
    </cdr:to>
    <cdr:sp macro="" textlink="Analysis!$D$189">
      <cdr:nvSpPr>
        <cdr:cNvPr id="4" name="TextBox 1"/>
        <cdr:cNvSpPr txBox="1"/>
      </cdr:nvSpPr>
      <cdr:spPr>
        <a:xfrm xmlns:a="http://schemas.openxmlformats.org/drawingml/2006/main">
          <a:off x="5280025" y="4413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7400B4F-44C9-4EDB-90C0-8547D5DE0728}" type="TxLink">
            <a:rPr lang="en-US" sz="1100" b="1"/>
            <a:pPr/>
            <a:t>-</a:t>
          </a:fld>
          <a:endParaRPr lang="en-US" sz="1100" b="1"/>
        </a:p>
      </cdr:txBody>
    </cdr:sp>
  </cdr:relSizeAnchor>
</c:userShapes>
</file>

<file path=xl/drawings/drawing32.xml><?xml version="1.0" encoding="utf-8"?>
<c:userShapes xmlns:c="http://schemas.openxmlformats.org/drawingml/2006/chart">
  <cdr:relSizeAnchor xmlns:cdr="http://schemas.openxmlformats.org/drawingml/2006/chartDrawing">
    <cdr:from>
      <cdr:x>0</cdr:x>
      <cdr:y>0</cdr:y>
    </cdr:from>
    <cdr:to>
      <cdr:x>0.06553</cdr:x>
      <cdr:y>0.08204</cdr:y>
    </cdr:to>
    <cdr:sp macro="" textlink="Analysis!$B$191">
      <cdr:nvSpPr>
        <cdr:cNvPr id="2" name="TextBox 1"/>
        <cdr:cNvSpPr txBox="1"/>
      </cdr:nvSpPr>
      <cdr:spPr>
        <a:xfrm xmlns:a="http://schemas.openxmlformats.org/drawingml/2006/main">
          <a:off x="0"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E1463DD-F8F4-4016-B819-67F98293F711}" type="TxLink">
            <a:rPr lang="en-US" sz="1100"/>
            <a:pPr/>
            <a:t>Q9.4.1</a:t>
          </a:fld>
          <a:endParaRPr lang="en-US" sz="1100"/>
        </a:p>
      </cdr:txBody>
    </cdr:sp>
  </cdr:relSizeAnchor>
  <cdr:relSizeAnchor xmlns:cdr="http://schemas.openxmlformats.org/drawingml/2006/chartDrawing">
    <cdr:from>
      <cdr:x>0.91334</cdr:x>
      <cdr:y>0.09901</cdr:y>
    </cdr:from>
    <cdr:to>
      <cdr:x>1</cdr:x>
      <cdr:y>0.17548</cdr:y>
    </cdr:to>
    <cdr:sp macro="" textlink="">
      <cdr:nvSpPr>
        <cdr:cNvPr id="3" name="TextBox 1"/>
        <cdr:cNvSpPr txBox="1"/>
      </cdr:nvSpPr>
      <cdr:spPr>
        <a:xfrm xmlns:a="http://schemas.openxmlformats.org/drawingml/2006/main">
          <a:off x="9712588" y="3079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0.94168</cdr:x>
      <cdr:y>0.13882</cdr:y>
    </cdr:from>
    <cdr:to>
      <cdr:x>0.9896</cdr:x>
      <cdr:y>0.24906</cdr:y>
    </cdr:to>
    <cdr:sp macro="" textlink="Analysis!$D$192">
      <cdr:nvSpPr>
        <cdr:cNvPr id="4" name="TextBox 1"/>
        <cdr:cNvSpPr txBox="1"/>
      </cdr:nvSpPr>
      <cdr:spPr>
        <a:xfrm xmlns:a="http://schemas.openxmlformats.org/drawingml/2006/main">
          <a:off x="10013950" y="4318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0627A8D-7516-4188-8657-C8CFB6F16061}" type="TxLink">
            <a:rPr lang="en-US" sz="1100" b="1"/>
            <a:pPr/>
            <a:t>-</a:t>
          </a:fld>
          <a:endParaRPr lang="en-US" sz="1100" b="1"/>
        </a:p>
      </cdr:txBody>
    </cdr:sp>
  </cdr:relSizeAnchor>
</c:userShapes>
</file>

<file path=xl/drawings/drawing33.xml><?xml version="1.0" encoding="utf-8"?>
<c:userShapes xmlns:c="http://schemas.openxmlformats.org/drawingml/2006/chart">
  <cdr:relSizeAnchor xmlns:cdr="http://schemas.openxmlformats.org/drawingml/2006/chartDrawing">
    <cdr:from>
      <cdr:x>0</cdr:x>
      <cdr:y>0</cdr:y>
    </cdr:from>
    <cdr:to>
      <cdr:x>0.10314</cdr:x>
      <cdr:y>0.08116</cdr:y>
    </cdr:to>
    <cdr:sp macro="" textlink="Analysis!$B$194">
      <cdr:nvSpPr>
        <cdr:cNvPr id="2" name="TextBox 1"/>
        <cdr:cNvSpPr txBox="1"/>
      </cdr:nvSpPr>
      <cdr:spPr>
        <a:xfrm xmlns:a="http://schemas.openxmlformats.org/drawingml/2006/main">
          <a:off x="0"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CAB07D6-06C1-4C62-BD72-B2968A117143}" type="TxLink">
            <a:rPr lang="en-US" sz="1100"/>
            <a:pPr/>
            <a:t>Q9.5</a:t>
          </a:fld>
          <a:endParaRPr lang="en-US" sz="1100"/>
        </a:p>
      </cdr:txBody>
    </cdr:sp>
  </cdr:relSizeAnchor>
  <cdr:relSizeAnchor xmlns:cdr="http://schemas.openxmlformats.org/drawingml/2006/chartDrawing">
    <cdr:from>
      <cdr:x>0.8636</cdr:x>
      <cdr:y>0.15853</cdr:y>
    </cdr:from>
    <cdr:to>
      <cdr:x>1</cdr:x>
      <cdr:y>0.23418</cdr:y>
    </cdr:to>
    <cdr:sp macro="" textlink="">
      <cdr:nvSpPr>
        <cdr:cNvPr id="3" name="TextBox 1"/>
        <cdr:cNvSpPr txBox="1"/>
      </cdr:nvSpPr>
      <cdr:spPr>
        <a:xfrm xmlns:a="http://schemas.openxmlformats.org/drawingml/2006/main">
          <a:off x="5834855" y="4984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0.90836</cdr:x>
      <cdr:y>0.20094</cdr:y>
    </cdr:from>
    <cdr:to>
      <cdr:x>0.98379</cdr:x>
      <cdr:y>0.31</cdr:y>
    </cdr:to>
    <cdr:sp macro="" textlink="Analysis!$D$195">
      <cdr:nvSpPr>
        <cdr:cNvPr id="4" name="TextBox 1"/>
        <cdr:cNvSpPr txBox="1"/>
      </cdr:nvSpPr>
      <cdr:spPr>
        <a:xfrm xmlns:a="http://schemas.openxmlformats.org/drawingml/2006/main">
          <a:off x="6137275" y="6318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62D5420-CCEA-4B9B-838E-0AAF033E219B}" type="TxLink">
            <a:rPr lang="en-US" sz="1100" b="1"/>
            <a:pPr/>
            <a:t>-</a:t>
          </a:fld>
          <a:endParaRPr lang="en-US" sz="1100" b="1"/>
        </a:p>
      </cdr:txBody>
    </cdr:sp>
  </cdr:relSizeAnchor>
</c:userShapes>
</file>

<file path=xl/drawings/drawing34.xml><?xml version="1.0" encoding="utf-8"?>
<c:userShapes xmlns:c="http://schemas.openxmlformats.org/drawingml/2006/chart">
  <cdr:relSizeAnchor xmlns:cdr="http://schemas.openxmlformats.org/drawingml/2006/chartDrawing">
    <cdr:from>
      <cdr:x>0</cdr:x>
      <cdr:y>0.00402</cdr:y>
    </cdr:from>
    <cdr:to>
      <cdr:x>0.11757</cdr:x>
      <cdr:y>0.08474</cdr:y>
    </cdr:to>
    <cdr:sp macro="" textlink="Analysis!$B$197">
      <cdr:nvSpPr>
        <cdr:cNvPr id="2" name="TextBox 1"/>
        <cdr:cNvSpPr txBox="1"/>
      </cdr:nvSpPr>
      <cdr:spPr>
        <a:xfrm xmlns:a="http://schemas.openxmlformats.org/drawingml/2006/main">
          <a:off x="0" y="1270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123F4BD-143A-4AC9-A457-0FB22DFD42FA}" type="TxLink">
            <a:rPr lang="en-US" sz="1100"/>
            <a:pPr/>
            <a:t>Q9.5.1</a:t>
          </a:fld>
          <a:endParaRPr lang="en-US" sz="1100"/>
        </a:p>
      </cdr:txBody>
    </cdr:sp>
  </cdr:relSizeAnchor>
  <cdr:relSizeAnchor xmlns:cdr="http://schemas.openxmlformats.org/drawingml/2006/chartDrawing">
    <cdr:from>
      <cdr:x>0.84451</cdr:x>
      <cdr:y>0.06729</cdr:y>
    </cdr:from>
    <cdr:to>
      <cdr:x>1</cdr:x>
      <cdr:y>0.14253</cdr:y>
    </cdr:to>
    <cdr:sp macro="" textlink="">
      <cdr:nvSpPr>
        <cdr:cNvPr id="3" name="TextBox 1"/>
        <cdr:cNvSpPr txBox="1"/>
      </cdr:nvSpPr>
      <cdr:spPr>
        <a:xfrm xmlns:a="http://schemas.openxmlformats.org/drawingml/2006/main">
          <a:off x="5005123" y="2127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0.89571</cdr:x>
      <cdr:y>0.10947</cdr:y>
    </cdr:from>
    <cdr:to>
      <cdr:x>0.9817</cdr:x>
      <cdr:y>0.21794</cdr:y>
    </cdr:to>
    <cdr:sp macro="" textlink="Analysis!$D$198">
      <cdr:nvSpPr>
        <cdr:cNvPr id="4" name="TextBox 1"/>
        <cdr:cNvSpPr txBox="1"/>
      </cdr:nvSpPr>
      <cdr:spPr>
        <a:xfrm xmlns:a="http://schemas.openxmlformats.org/drawingml/2006/main">
          <a:off x="5308600" y="3460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21B4920-50A9-4D9C-B71F-0950D690E84C}" type="TxLink">
            <a:rPr lang="en-US" sz="1100" b="1"/>
            <a:pPr/>
            <a:t>-</a:t>
          </a:fld>
          <a:endParaRPr lang="en-US" sz="1100" b="1"/>
        </a:p>
      </cdr:txBody>
    </cdr:sp>
  </cdr:relSizeAnchor>
</c:userShapes>
</file>

<file path=xl/drawings/drawing35.xml><?xml version="1.0" encoding="utf-8"?>
<c:userShapes xmlns:c="http://schemas.openxmlformats.org/drawingml/2006/chart">
  <cdr:relSizeAnchor xmlns:cdr="http://schemas.openxmlformats.org/drawingml/2006/chartDrawing">
    <cdr:from>
      <cdr:x>0</cdr:x>
      <cdr:y>0</cdr:y>
    </cdr:from>
    <cdr:to>
      <cdr:x>0.10999</cdr:x>
      <cdr:y>0.08179</cdr:y>
    </cdr:to>
    <cdr:sp macro="" textlink="Analysis!$B$155">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07E2AEF-6A01-4D2D-9939-F82D543F4200}" type="TxLink">
            <a:rPr lang="en-US" sz="1100"/>
            <a:pPr/>
            <a:t>Q8.1</a:t>
          </a:fld>
          <a:endParaRPr lang="en-US" sz="1100"/>
        </a:p>
      </cdr:txBody>
    </cdr:sp>
  </cdr:relSizeAnchor>
  <cdr:relSizeAnchor xmlns:cdr="http://schemas.openxmlformats.org/drawingml/2006/chartDrawing">
    <cdr:from>
      <cdr:x>0.83558</cdr:x>
      <cdr:y>0.13733</cdr:y>
    </cdr:from>
    <cdr:to>
      <cdr:x>1</cdr:x>
      <cdr:y>0.21298</cdr:y>
    </cdr:to>
    <cdr:sp macro="" textlink="">
      <cdr:nvSpPr>
        <cdr:cNvPr id="3" name="TextBox 1"/>
        <cdr:cNvSpPr txBox="1"/>
      </cdr:nvSpPr>
      <cdr:spPr>
        <a:xfrm xmlns:a="http://schemas.openxmlformats.org/drawingml/2006/main">
          <a:off x="4683388" y="43180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0.89105</cdr:x>
      <cdr:y>0.18277</cdr:y>
    </cdr:from>
    <cdr:to>
      <cdr:x>0.98197</cdr:x>
      <cdr:y>0.29182</cdr:y>
    </cdr:to>
    <cdr:sp macro="" textlink="Analysis!$D$156">
      <cdr:nvSpPr>
        <cdr:cNvPr id="4" name="TextBox 1"/>
        <cdr:cNvSpPr txBox="1"/>
      </cdr:nvSpPr>
      <cdr:spPr>
        <a:xfrm xmlns:a="http://schemas.openxmlformats.org/drawingml/2006/main">
          <a:off x="4994275" y="5746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85D942C-A59C-408B-855B-1E2E3E6BDC50}" type="TxLink">
            <a:rPr lang="en-US" sz="1100" b="1"/>
            <a:pPr/>
            <a:t>-</a:t>
          </a:fld>
          <a:endParaRPr lang="en-US" sz="1100" b="1"/>
        </a:p>
      </cdr:txBody>
    </cdr:sp>
  </cdr:relSizeAnchor>
</c:userShapes>
</file>

<file path=xl/drawings/drawing36.xml><?xml version="1.0" encoding="utf-8"?>
<c:userShapes xmlns:c="http://schemas.openxmlformats.org/drawingml/2006/chart">
  <cdr:relSizeAnchor xmlns:cdr="http://schemas.openxmlformats.org/drawingml/2006/chartDrawing">
    <cdr:from>
      <cdr:x>0.00349</cdr:x>
      <cdr:y>0.00101</cdr:y>
    </cdr:from>
    <cdr:to>
      <cdr:x>0.10032</cdr:x>
      <cdr:y>0.0828</cdr:y>
    </cdr:to>
    <cdr:sp macro="" textlink="Analysis!$B$158">
      <cdr:nvSpPr>
        <cdr:cNvPr id="2" name="TextBox 1"/>
        <cdr:cNvSpPr txBox="1"/>
      </cdr:nvSpPr>
      <cdr:spPr>
        <a:xfrm xmlns:a="http://schemas.openxmlformats.org/drawingml/2006/main">
          <a:off x="2222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3F1F771-3527-4488-A818-85A4BBF5A86B}" type="TxLink">
            <a:rPr lang="en-US" sz="1100"/>
            <a:pPr/>
            <a:t>Q8.1.1</a:t>
          </a:fld>
          <a:endParaRPr lang="en-US" sz="1100"/>
        </a:p>
      </cdr:txBody>
    </cdr:sp>
  </cdr:relSizeAnchor>
  <cdr:relSizeAnchor xmlns:cdr="http://schemas.openxmlformats.org/drawingml/2006/chartDrawing">
    <cdr:from>
      <cdr:x>0.85526</cdr:x>
      <cdr:y>0.11006</cdr:y>
    </cdr:from>
    <cdr:to>
      <cdr:x>1</cdr:x>
      <cdr:y>0.18571</cdr:y>
    </cdr:to>
    <cdr:sp macro="" textlink="">
      <cdr:nvSpPr>
        <cdr:cNvPr id="3" name="TextBox 1"/>
        <cdr:cNvSpPr txBox="1"/>
      </cdr:nvSpPr>
      <cdr:spPr>
        <a:xfrm xmlns:a="http://schemas.openxmlformats.org/drawingml/2006/main">
          <a:off x="5445389" y="3460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0.90858</cdr:x>
      <cdr:y>0.17065</cdr:y>
    </cdr:from>
    <cdr:to>
      <cdr:x>0.98861</cdr:x>
      <cdr:y>0.2797</cdr:y>
    </cdr:to>
    <cdr:sp macro="" textlink="Analysis!$D$159">
      <cdr:nvSpPr>
        <cdr:cNvPr id="4" name="TextBox 1"/>
        <cdr:cNvSpPr txBox="1"/>
      </cdr:nvSpPr>
      <cdr:spPr>
        <a:xfrm xmlns:a="http://schemas.openxmlformats.org/drawingml/2006/main">
          <a:off x="5784850" y="5365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4780DB1-501F-441C-AF14-62BF60C75EF5}" type="TxLink">
            <a:rPr lang="en-US" sz="1100" b="1"/>
            <a:pPr/>
            <a:t>-</a:t>
          </a:fld>
          <a:endParaRPr lang="en-US" sz="1100" b="1"/>
        </a:p>
      </cdr:txBody>
    </cdr:sp>
  </cdr:relSizeAnchor>
</c:userShapes>
</file>

<file path=xl/drawings/drawing37.xml><?xml version="1.0" encoding="utf-8"?>
<c:userShapes xmlns:c="http://schemas.openxmlformats.org/drawingml/2006/chart">
  <cdr:relSizeAnchor xmlns:cdr="http://schemas.openxmlformats.org/drawingml/2006/chartDrawing">
    <cdr:from>
      <cdr:x>0</cdr:x>
      <cdr:y>0</cdr:y>
    </cdr:from>
    <cdr:to>
      <cdr:x>0.10198</cdr:x>
      <cdr:y>0.08135</cdr:y>
    </cdr:to>
    <cdr:sp macro="" textlink="Analysis!$B$161">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47CE35F-96EE-48EF-910C-5E48AE3055C3}" type="TxLink">
            <a:rPr lang="en-US" sz="1100"/>
            <a:pPr/>
            <a:t>Q8.1.2</a:t>
          </a:fld>
          <a:endParaRPr lang="en-US" sz="1100"/>
        </a:p>
      </cdr:txBody>
    </cdr:sp>
  </cdr:relSizeAnchor>
  <cdr:relSizeAnchor xmlns:cdr="http://schemas.openxmlformats.org/drawingml/2006/chartDrawing">
    <cdr:from>
      <cdr:x>0.84756</cdr:x>
      <cdr:y>0.06729</cdr:y>
    </cdr:from>
    <cdr:to>
      <cdr:x>1</cdr:x>
      <cdr:y>0.14253</cdr:y>
    </cdr:to>
    <cdr:sp macro="" textlink="">
      <cdr:nvSpPr>
        <cdr:cNvPr id="3" name="TextBox 1"/>
        <cdr:cNvSpPr txBox="1"/>
      </cdr:nvSpPr>
      <cdr:spPr>
        <a:xfrm xmlns:a="http://schemas.openxmlformats.org/drawingml/2006/main">
          <a:off x="5123658" y="2127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0.90179</cdr:x>
      <cdr:y>0.10947</cdr:y>
    </cdr:from>
    <cdr:to>
      <cdr:x>0.98608</cdr:x>
      <cdr:y>0.21794</cdr:y>
    </cdr:to>
    <cdr:sp macro="" textlink="Analysis!$D$162">
      <cdr:nvSpPr>
        <cdr:cNvPr id="4" name="TextBox 1"/>
        <cdr:cNvSpPr txBox="1"/>
      </cdr:nvSpPr>
      <cdr:spPr>
        <a:xfrm xmlns:a="http://schemas.openxmlformats.org/drawingml/2006/main">
          <a:off x="5451475" y="3460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8897615-9D23-4BB2-9D49-6E47BEB41FE8}" type="TxLink">
            <a:rPr lang="en-US" sz="1100" b="1"/>
            <a:pPr/>
            <a:t>-</a:t>
          </a:fld>
          <a:endParaRPr lang="en-US" sz="1100" b="1"/>
        </a:p>
      </cdr:txBody>
    </cdr:sp>
  </cdr:relSizeAnchor>
</c:userShapes>
</file>

<file path=xl/drawings/drawing38.xml><?xml version="1.0" encoding="utf-8"?>
<c:userShapes xmlns:c="http://schemas.openxmlformats.org/drawingml/2006/chart">
  <cdr:relSizeAnchor xmlns:cdr="http://schemas.openxmlformats.org/drawingml/2006/chartDrawing">
    <cdr:from>
      <cdr:x>1.8417E-7</cdr:x>
      <cdr:y>0</cdr:y>
    </cdr:from>
    <cdr:to>
      <cdr:x>0.08649</cdr:x>
      <cdr:y>0.08179</cdr:y>
    </cdr:to>
    <cdr:sp macro="" textlink="Analysis!$B$134">
      <cdr:nvSpPr>
        <cdr:cNvPr id="2" name="TextBox 1"/>
        <cdr:cNvSpPr txBox="1"/>
      </cdr:nvSpPr>
      <cdr:spPr>
        <a:xfrm xmlns:a="http://schemas.openxmlformats.org/drawingml/2006/main">
          <a:off x="1" y="0"/>
          <a:ext cx="469633"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F2911A8-E2AE-443D-8179-12A412B91B70}" type="TxLink">
            <a:rPr lang="en-US" sz="1100"/>
            <a:pPr/>
            <a:t>Q7.1</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0.90225</cdr:x>
      <cdr:y>0.12521</cdr:y>
    </cdr:from>
    <cdr:to>
      <cdr:x>0.9961</cdr:x>
      <cdr:y>0.23426</cdr:y>
    </cdr:to>
    <cdr:sp macro="" textlink="Analysis!$D$135">
      <cdr:nvSpPr>
        <cdr:cNvPr id="4" name="TextBox 1"/>
        <cdr:cNvSpPr txBox="1"/>
      </cdr:nvSpPr>
      <cdr:spPr>
        <a:xfrm xmlns:a="http://schemas.openxmlformats.org/drawingml/2006/main">
          <a:off x="4899039" y="393703"/>
          <a:ext cx="509585" cy="3428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6F4C7D9-D0F6-4C9D-8D9E-7B7C5889AF42}" type="TxLink">
            <a:rPr lang="en-US" sz="1100" b="1"/>
            <a:pPr/>
            <a:t>-</a:t>
          </a:fld>
          <a:endParaRPr lang="en-US" sz="1100" b="1"/>
        </a:p>
      </cdr:txBody>
    </cdr:sp>
  </cdr:relSizeAnchor>
</c:userShapes>
</file>

<file path=xl/drawings/drawing39.xml><?xml version="1.0" encoding="utf-8"?>
<c:userShapes xmlns:c="http://schemas.openxmlformats.org/drawingml/2006/chart">
  <cdr:relSizeAnchor xmlns:cdr="http://schemas.openxmlformats.org/drawingml/2006/chartDrawing">
    <cdr:from>
      <cdr:x>0.00298</cdr:x>
      <cdr:y>0.00127</cdr:y>
    </cdr:from>
    <cdr:to>
      <cdr:x>0.14778</cdr:x>
      <cdr:y>0.10393</cdr:y>
    </cdr:to>
    <cdr:sp macro="" textlink="Analysis!$B$32">
      <cdr:nvSpPr>
        <cdr:cNvPr id="2" name="TextBox 1"/>
        <cdr:cNvSpPr txBox="1"/>
      </cdr:nvSpPr>
      <cdr:spPr>
        <a:xfrm xmlns:a="http://schemas.openxmlformats.org/drawingml/2006/main">
          <a:off x="1270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75EF24E-EE3C-47E5-855A-D2D0DE67F68B}" type="TxLink">
            <a:rPr lang="en-US" sz="1100"/>
            <a:pPr/>
            <a:t>1.3</a:t>
          </a:fld>
          <a:endParaRPr lang="en-US" sz="1100"/>
        </a:p>
      </cdr:txBody>
    </cdr:sp>
  </cdr:relSizeAnchor>
  <cdr:relSizeAnchor xmlns:cdr="http://schemas.openxmlformats.org/drawingml/2006/chartDrawing">
    <cdr:from>
      <cdr:x>0.80444</cdr:x>
      <cdr:y>0.16096</cdr:y>
    </cdr:from>
    <cdr:to>
      <cdr:x>1</cdr:x>
      <cdr:y>0.25591</cdr:y>
    </cdr:to>
    <cdr:sp macro="" textlink="">
      <cdr:nvSpPr>
        <cdr:cNvPr id="3" name="TextBox 2"/>
        <cdr:cNvSpPr txBox="1"/>
      </cdr:nvSpPr>
      <cdr:spPr>
        <a:xfrm xmlns:a="http://schemas.openxmlformats.org/drawingml/2006/main">
          <a:off x="3425044" y="4032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0.87808</cdr:x>
      <cdr:y>0.218</cdr:y>
    </cdr:from>
    <cdr:to>
      <cdr:x>0.99776</cdr:x>
      <cdr:y>0.35488</cdr:y>
    </cdr:to>
    <cdr:sp macro="" textlink="Analysis!$D$33">
      <cdr:nvSpPr>
        <cdr:cNvPr id="4" name="TextBox 1"/>
        <cdr:cNvSpPr txBox="1"/>
      </cdr:nvSpPr>
      <cdr:spPr>
        <a:xfrm xmlns:a="http://schemas.openxmlformats.org/drawingml/2006/main">
          <a:off x="3738562" y="5461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FC88AD7-7009-4550-AAD3-E816EEA4CF75}" type="TxLink">
            <a:rPr lang="en-US" sz="1100" b="1"/>
            <a:pPr/>
            <a:t>-</a:t>
          </a:fld>
          <a:endParaRPr lang="en-US" sz="1100" b="1"/>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396240</xdr:colOff>
      <xdr:row>200</xdr:row>
      <xdr:rowOff>7620</xdr:rowOff>
    </xdr:from>
    <xdr:to>
      <xdr:col>8</xdr:col>
      <xdr:colOff>22860</xdr:colOff>
      <xdr:row>202</xdr:row>
      <xdr:rowOff>45720</xdr:rowOff>
    </xdr:to>
    <xdr:sp macro="" textlink="">
      <xdr:nvSpPr>
        <xdr:cNvPr id="2" name="Bevel 1">
          <a:hlinkClick xmlns:r="http://schemas.openxmlformats.org/officeDocument/2006/relationships" r:id="rId1"/>
        </xdr:cNvPr>
        <xdr:cNvSpPr/>
      </xdr:nvSpPr>
      <xdr:spPr>
        <a:xfrm>
          <a:off x="4800600" y="34000440"/>
          <a:ext cx="1059180" cy="358140"/>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9</xdr:col>
      <xdr:colOff>15240</xdr:colOff>
      <xdr:row>200</xdr:row>
      <xdr:rowOff>15240</xdr:rowOff>
    </xdr:from>
    <xdr:to>
      <xdr:col>9</xdr:col>
      <xdr:colOff>975360</xdr:colOff>
      <xdr:row>202</xdr:row>
      <xdr:rowOff>53340</xdr:rowOff>
    </xdr:to>
    <xdr:sp macro="" textlink="">
      <xdr:nvSpPr>
        <xdr:cNvPr id="4" name="Bevel 3">
          <a:hlinkClick xmlns:r="http://schemas.openxmlformats.org/officeDocument/2006/relationships" r:id="rId2"/>
        </xdr:cNvPr>
        <xdr:cNvSpPr/>
      </xdr:nvSpPr>
      <xdr:spPr>
        <a:xfrm>
          <a:off x="7071360" y="34008060"/>
          <a:ext cx="960120" cy="358140"/>
        </a:xfrm>
        <a:prstGeom prst="bevel">
          <a:avLst/>
        </a:prstGeom>
        <a:gradFill flip="none" rotWithShape="1">
          <a:gsLst>
            <a:gs pos="80000">
              <a:srgbClr val="FF0000"/>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Graphs</a:t>
          </a:r>
        </a:p>
      </xdr:txBody>
    </xdr:sp>
    <xdr:clientData/>
  </xdr:twoCellAnchor>
  <xdr:twoCellAnchor>
    <xdr:from>
      <xdr:col>2</xdr:col>
      <xdr:colOff>15240</xdr:colOff>
      <xdr:row>200</xdr:row>
      <xdr:rowOff>15241</xdr:rowOff>
    </xdr:from>
    <xdr:to>
      <xdr:col>2</xdr:col>
      <xdr:colOff>1066800</xdr:colOff>
      <xdr:row>202</xdr:row>
      <xdr:rowOff>45721</xdr:rowOff>
    </xdr:to>
    <xdr:sp macro="" textlink="">
      <xdr:nvSpPr>
        <xdr:cNvPr id="6" name="Bevel 5">
          <a:hlinkClick xmlns:r="http://schemas.openxmlformats.org/officeDocument/2006/relationships" r:id="rId3"/>
        </xdr:cNvPr>
        <xdr:cNvSpPr/>
      </xdr:nvSpPr>
      <xdr:spPr>
        <a:xfrm>
          <a:off x="723900" y="34008061"/>
          <a:ext cx="1051560" cy="350520"/>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5</xdr:col>
      <xdr:colOff>464821</xdr:colOff>
      <xdr:row>200</xdr:row>
      <xdr:rowOff>1</xdr:rowOff>
    </xdr:from>
    <xdr:to>
      <xdr:col>6</xdr:col>
      <xdr:colOff>739141</xdr:colOff>
      <xdr:row>202</xdr:row>
      <xdr:rowOff>45721</xdr:rowOff>
    </xdr:to>
    <xdr:sp macro="" textlink="">
      <xdr:nvSpPr>
        <xdr:cNvPr id="7" name="Bevel 6">
          <a:hlinkClick xmlns:r="http://schemas.openxmlformats.org/officeDocument/2006/relationships" r:id="rId4"/>
        </xdr:cNvPr>
        <xdr:cNvSpPr/>
      </xdr:nvSpPr>
      <xdr:spPr>
        <a:xfrm>
          <a:off x="2651761" y="33992821"/>
          <a:ext cx="1036320" cy="365760"/>
        </a:xfrm>
        <a:prstGeom prst="bevel">
          <a:avLst/>
        </a:prstGeom>
        <a:gradFill flip="none" rotWithShape="1">
          <a:gsLst>
            <a:gs pos="70000">
              <a:srgbClr val="0070C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rPr>
            <a:t>Short</a:t>
          </a:r>
          <a:r>
            <a:rPr lang="en-US" sz="1200" b="1" baseline="0">
              <a:solidFill>
                <a:schemeClr val="bg1"/>
              </a:solidFill>
            </a:rPr>
            <a:t> Guide</a:t>
          </a:r>
          <a:endParaRPr lang="en-US" sz="1200" b="1">
            <a:solidFill>
              <a:schemeClr val="bg1"/>
            </a:solidFill>
          </a:endParaRP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cdr:x>
      <cdr:y>0.0051</cdr:y>
    </cdr:from>
    <cdr:to>
      <cdr:x>0.12655</cdr:x>
      <cdr:y>0.10828</cdr:y>
    </cdr:to>
    <cdr:sp macro="" textlink="Analysis!$F$29">
      <cdr:nvSpPr>
        <cdr:cNvPr id="2" name="TextBox 1"/>
        <cdr:cNvSpPr txBox="1"/>
      </cdr:nvSpPr>
      <cdr:spPr>
        <a:xfrm xmlns:a="http://schemas.openxmlformats.org/drawingml/2006/main">
          <a:off x="0"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C2A5FC3-3224-4D90-AE69-A8171EE2428F}" type="TxLink">
            <a:rPr lang="en-US" sz="1100"/>
            <a:pPr/>
            <a:t>Q1.2.2</a:t>
          </a:fld>
          <a:endParaRPr lang="en-US" sz="1100"/>
        </a:p>
      </cdr:txBody>
    </cdr:sp>
  </cdr:relSizeAnchor>
  <cdr:relSizeAnchor xmlns:cdr="http://schemas.openxmlformats.org/drawingml/2006/chartDrawing">
    <cdr:from>
      <cdr:x>0.82908</cdr:x>
      <cdr:y>0.10446</cdr:y>
    </cdr:from>
    <cdr:to>
      <cdr:x>1</cdr:x>
      <cdr:y>0.19989</cdr:y>
    </cdr:to>
    <cdr:sp macro="" textlink="">
      <cdr:nvSpPr>
        <cdr:cNvPr id="3" name="TextBox 1"/>
        <cdr:cNvSpPr txBox="1"/>
      </cdr:nvSpPr>
      <cdr:spPr>
        <a:xfrm xmlns:a="http://schemas.openxmlformats.org/drawingml/2006/main">
          <a:off x="4038878" y="2603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0.88491</cdr:x>
      <cdr:y>0.15796</cdr:y>
    </cdr:from>
    <cdr:to>
      <cdr:x>1</cdr:x>
      <cdr:y>0.29554</cdr:y>
    </cdr:to>
    <cdr:sp macro="" textlink="Analysis!$D$30">
      <cdr:nvSpPr>
        <cdr:cNvPr id="4" name="TextBox 1"/>
        <cdr:cNvSpPr txBox="1"/>
      </cdr:nvSpPr>
      <cdr:spPr>
        <a:xfrm xmlns:a="http://schemas.openxmlformats.org/drawingml/2006/main">
          <a:off x="4310856" y="393700"/>
          <a:ext cx="560653"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11B10A6-AB17-494B-81AB-5FA6EBA33666}" type="TxLink">
            <a:rPr lang="en-US" sz="1100" b="1"/>
            <a:pPr/>
            <a:t>-</a:t>
          </a:fld>
          <a:endParaRPr lang="en-US" sz="1100" b="1"/>
        </a:p>
      </cdr:txBody>
    </cdr:sp>
  </cdr:relSizeAnchor>
</c:userShapes>
</file>

<file path=xl/drawings/drawing41.xml><?xml version="1.0" encoding="utf-8"?>
<c:userShapes xmlns:c="http://schemas.openxmlformats.org/drawingml/2006/chart">
  <cdr:relSizeAnchor xmlns:cdr="http://schemas.openxmlformats.org/drawingml/2006/chartDrawing">
    <cdr:from>
      <cdr:x>0</cdr:x>
      <cdr:y>0.00406</cdr:y>
    </cdr:from>
    <cdr:to>
      <cdr:x>0.13856</cdr:x>
      <cdr:y>0.08585</cdr:y>
    </cdr:to>
    <cdr:sp macro="" textlink="Analysis!$B$176">
      <cdr:nvSpPr>
        <cdr:cNvPr id="2" name="TextBox 1"/>
        <cdr:cNvSpPr txBox="1"/>
      </cdr:nvSpPr>
      <cdr:spPr>
        <a:xfrm xmlns:a="http://schemas.openxmlformats.org/drawingml/2006/main">
          <a:off x="0" y="12676"/>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027C0F4-C4AC-42DC-B993-4568F144B6B8}" type="TxLink">
            <a:rPr lang="en-US" sz="1100"/>
            <a:pPr/>
            <a:t>Q9.2</a:t>
          </a:fld>
          <a:endParaRPr lang="en-US" sz="1100"/>
        </a:p>
      </cdr:txBody>
    </cdr:sp>
  </cdr:relSizeAnchor>
  <cdr:relSizeAnchor xmlns:cdr="http://schemas.openxmlformats.org/drawingml/2006/chartDrawing">
    <cdr:from>
      <cdr:x>0.89867</cdr:x>
      <cdr:y>0.12924</cdr:y>
    </cdr:from>
    <cdr:to>
      <cdr:x>1</cdr:x>
      <cdr:y>0.23915</cdr:y>
    </cdr:to>
    <cdr:sp macro="" textlink="Analysis!$D$177">
      <cdr:nvSpPr>
        <cdr:cNvPr id="3" name="TextBox 1"/>
        <cdr:cNvSpPr txBox="1"/>
      </cdr:nvSpPr>
      <cdr:spPr>
        <a:xfrm xmlns:a="http://schemas.openxmlformats.org/drawingml/2006/main">
          <a:off x="4519612" y="4032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8D9A584-E6F4-4AF7-A5D4-8B8E0727D0E3}" type="TxLink">
            <a:rPr lang="en-US" sz="1100" b="1"/>
            <a:pPr/>
            <a:t>-</a:t>
          </a:fld>
          <a:endParaRPr lang="en-US" sz="1100" b="1"/>
        </a:p>
      </cdr:txBody>
    </cdr:sp>
  </cdr:relSizeAnchor>
  <cdr:relSizeAnchor xmlns:cdr="http://schemas.openxmlformats.org/drawingml/2006/chartDrawing">
    <cdr:from>
      <cdr:x>0.81676</cdr:x>
      <cdr:y>0.0865</cdr:y>
    </cdr:from>
    <cdr:to>
      <cdr:x>1</cdr:x>
      <cdr:y>0.16274</cdr:y>
    </cdr:to>
    <cdr:sp macro="" textlink="">
      <cdr:nvSpPr>
        <cdr:cNvPr id="4" name="TextBox 1"/>
        <cdr:cNvSpPr txBox="1"/>
      </cdr:nvSpPr>
      <cdr:spPr>
        <a:xfrm xmlns:a="http://schemas.openxmlformats.org/drawingml/2006/main">
          <a:off x="4107655" y="2698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42.xml><?xml version="1.0" encoding="utf-8"?>
<c:userShapes xmlns:c="http://schemas.openxmlformats.org/drawingml/2006/chart">
  <cdr:relSizeAnchor xmlns:cdr="http://schemas.openxmlformats.org/drawingml/2006/chartDrawing">
    <cdr:from>
      <cdr:x>0.00053</cdr:x>
      <cdr:y>0</cdr:y>
    </cdr:from>
    <cdr:to>
      <cdr:x>0.1025</cdr:x>
      <cdr:y>0.08135</cdr:y>
    </cdr:to>
    <cdr:sp macro="" textlink="Analysis!$B$164">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44D1C5F-D467-4741-994E-E4A181ACDAC1}" type="TxLink">
            <a:rPr lang="en-US" sz="1100"/>
            <a:pPr/>
            <a:t>Q8.2</a:t>
          </a:fld>
          <a:endParaRPr lang="en-US" sz="1100"/>
        </a:p>
      </cdr:txBody>
    </cdr:sp>
  </cdr:relSizeAnchor>
  <cdr:relSizeAnchor xmlns:cdr="http://schemas.openxmlformats.org/drawingml/2006/chartDrawing">
    <cdr:from>
      <cdr:x>0.82846</cdr:x>
      <cdr:y>0.12454</cdr:y>
    </cdr:from>
    <cdr:to>
      <cdr:x>1</cdr:x>
      <cdr:y>0.19978</cdr:y>
    </cdr:to>
    <cdr:sp macro="" textlink="">
      <cdr:nvSpPr>
        <cdr:cNvPr id="3" name="TextBox 1"/>
        <cdr:cNvSpPr txBox="1"/>
      </cdr:nvSpPr>
      <cdr:spPr>
        <a:xfrm xmlns:a="http://schemas.openxmlformats.org/drawingml/2006/main">
          <a:off x="4450555" y="39370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0.88889</cdr:x>
      <cdr:y>0.16371</cdr:y>
    </cdr:from>
    <cdr:to>
      <cdr:x>0.98375</cdr:x>
      <cdr:y>0.27218</cdr:y>
    </cdr:to>
    <cdr:sp macro="" textlink="Analysis!$D$165">
      <cdr:nvSpPr>
        <cdr:cNvPr id="4" name="TextBox 1"/>
        <cdr:cNvSpPr txBox="1"/>
      </cdr:nvSpPr>
      <cdr:spPr>
        <a:xfrm xmlns:a="http://schemas.openxmlformats.org/drawingml/2006/main">
          <a:off x="4775200" y="5175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67DABD6-B025-4202-A3AB-B684580C5658}" type="TxLink">
            <a:rPr lang="en-US" sz="1100" b="1"/>
            <a:pPr/>
            <a:t>-</a:t>
          </a:fld>
          <a:endParaRPr lang="en-US" sz="1100" b="1"/>
        </a:p>
      </cdr:txBody>
    </cdr:sp>
  </cdr:relSizeAnchor>
</c:userShapes>
</file>

<file path=xl/drawings/drawing43.xml><?xml version="1.0" encoding="utf-8"?>
<c:userShapes xmlns:c="http://schemas.openxmlformats.org/drawingml/2006/chart">
  <cdr:relSizeAnchor xmlns:cdr="http://schemas.openxmlformats.org/drawingml/2006/chartDrawing">
    <cdr:from>
      <cdr:x>0.00057</cdr:x>
      <cdr:y>0.00101</cdr:y>
    </cdr:from>
    <cdr:to>
      <cdr:x>0.11056</cdr:x>
      <cdr:y>0.0828</cdr:y>
    </cdr:to>
    <cdr:sp macro="" textlink="Analysis!$B$167">
      <cdr:nvSpPr>
        <cdr:cNvPr id="2" name="TextBox 1"/>
        <cdr:cNvSpPr txBox="1"/>
      </cdr:nvSpPr>
      <cdr:spPr>
        <a:xfrm xmlns:a="http://schemas.openxmlformats.org/drawingml/2006/main">
          <a:off x="317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116A3E2-E9A8-4C01-AB61-397F56D81E08}" type="TxLink">
            <a:rPr lang="en-US" sz="1100"/>
            <a:pPr/>
            <a:t>Q8.2.1</a:t>
          </a:fld>
          <a:endParaRPr lang="en-US" sz="1100"/>
        </a:p>
      </cdr:txBody>
    </cdr:sp>
  </cdr:relSizeAnchor>
  <cdr:relSizeAnchor xmlns:cdr="http://schemas.openxmlformats.org/drawingml/2006/chartDrawing">
    <cdr:from>
      <cdr:x>0.83558</cdr:x>
      <cdr:y>0.19488</cdr:y>
    </cdr:from>
    <cdr:to>
      <cdr:x>1</cdr:x>
      <cdr:y>0.27053</cdr:y>
    </cdr:to>
    <cdr:sp macro="" textlink="">
      <cdr:nvSpPr>
        <cdr:cNvPr id="3" name="TextBox 1"/>
        <cdr:cNvSpPr txBox="1"/>
      </cdr:nvSpPr>
      <cdr:spPr>
        <a:xfrm xmlns:a="http://schemas.openxmlformats.org/drawingml/2006/main">
          <a:off x="4683388" y="6127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0.88765</cdr:x>
      <cdr:y>0.24335</cdr:y>
    </cdr:from>
    <cdr:to>
      <cdr:x>0.97857</cdr:x>
      <cdr:y>0.35241</cdr:y>
    </cdr:to>
    <cdr:sp macro="" textlink="Analysis!$D$168">
      <cdr:nvSpPr>
        <cdr:cNvPr id="4" name="TextBox 1"/>
        <cdr:cNvSpPr txBox="1"/>
      </cdr:nvSpPr>
      <cdr:spPr>
        <a:xfrm xmlns:a="http://schemas.openxmlformats.org/drawingml/2006/main">
          <a:off x="4975225" y="7651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986C7D8-10EA-40A0-9608-C8C5F90C512F}" type="TxLink">
            <a:rPr lang="en-US" sz="1100" b="1"/>
            <a:pPr/>
            <a:t>-</a:t>
          </a:fld>
          <a:endParaRPr lang="en-US" sz="1100" b="1"/>
        </a:p>
      </cdr:txBody>
    </cdr:sp>
  </cdr:relSizeAnchor>
</c:userShapes>
</file>

<file path=xl/drawings/drawing44.xml><?xml version="1.0" encoding="utf-8"?>
<c:userShapes xmlns:c="http://schemas.openxmlformats.org/drawingml/2006/chart">
  <cdr:relSizeAnchor xmlns:cdr="http://schemas.openxmlformats.org/drawingml/2006/chartDrawing">
    <cdr:from>
      <cdr:x>0.00233</cdr:x>
      <cdr:y>0</cdr:y>
    </cdr:from>
    <cdr:to>
      <cdr:x>0.11542</cdr:x>
      <cdr:y>0.08191</cdr:y>
    </cdr:to>
    <cdr:sp macro="" textlink="Analysis!$B$116">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5BF53D8-95FF-42E8-A17A-2B5156A52774}" type="TxLink">
            <a:rPr lang="en-US" sz="1100"/>
            <a:pPr/>
            <a:t>Q5.1</a:t>
          </a:fld>
          <a:endParaRPr lang="en-US" sz="1100"/>
        </a:p>
      </cdr:txBody>
    </cdr:sp>
  </cdr:relSizeAnchor>
  <cdr:relSizeAnchor xmlns:cdr="http://schemas.openxmlformats.org/drawingml/2006/chartDrawing">
    <cdr:from>
      <cdr:x>0.84035</cdr:x>
      <cdr:y>0.09203</cdr:y>
    </cdr:from>
    <cdr:to>
      <cdr:x>1</cdr:x>
      <cdr:y>0.16779</cdr:y>
    </cdr:to>
    <cdr:sp macro="" textlink="">
      <cdr:nvSpPr>
        <cdr:cNvPr id="3" name="TextBox 1"/>
        <cdr:cNvSpPr txBox="1"/>
      </cdr:nvSpPr>
      <cdr:spPr>
        <a:xfrm xmlns:a="http://schemas.openxmlformats.org/drawingml/2006/main">
          <a:off x="4850605" y="2889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0.90154</cdr:x>
      <cdr:y>0.13754</cdr:y>
    </cdr:from>
    <cdr:to>
      <cdr:x>0.98982</cdr:x>
      <cdr:y>0.24676</cdr:y>
    </cdr:to>
    <cdr:sp macro="" textlink="Analysis!$D$117">
      <cdr:nvSpPr>
        <cdr:cNvPr id="4" name="TextBox 1"/>
        <cdr:cNvSpPr txBox="1"/>
      </cdr:nvSpPr>
      <cdr:spPr>
        <a:xfrm xmlns:a="http://schemas.openxmlformats.org/drawingml/2006/main">
          <a:off x="5203825" y="4318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12B66F8-3CEB-43AC-AA52-CAAA792ABDDC}" type="TxLink">
            <a:rPr lang="en-US" sz="1100" b="1"/>
            <a:pPr/>
            <a:t>-</a:t>
          </a:fld>
          <a:endParaRPr lang="en-US" sz="1100" b="1"/>
        </a:p>
      </cdr:txBody>
    </cdr:sp>
  </cdr:relSizeAnchor>
</c:userShapes>
</file>

<file path=xl/drawings/drawing45.xml><?xml version="1.0" encoding="utf-8"?>
<c:userShapes xmlns:c="http://schemas.openxmlformats.org/drawingml/2006/chart">
  <cdr:relSizeAnchor xmlns:cdr="http://schemas.openxmlformats.org/drawingml/2006/chartDrawing">
    <cdr:from>
      <cdr:x>0.00126</cdr:x>
      <cdr:y>0.00405</cdr:y>
    </cdr:from>
    <cdr:to>
      <cdr:x>0.06395</cdr:x>
      <cdr:y>0.08596</cdr:y>
    </cdr:to>
    <cdr:sp macro="" textlink="Analysis!$B$137">
      <cdr:nvSpPr>
        <cdr:cNvPr id="2" name="TextBox 1"/>
        <cdr:cNvSpPr txBox="1"/>
      </cdr:nvSpPr>
      <cdr:spPr>
        <a:xfrm xmlns:a="http://schemas.openxmlformats.org/drawingml/2006/main">
          <a:off x="12668" y="12715"/>
          <a:ext cx="630269" cy="25716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E89B7C8-8AF4-49CE-9BE4-D462564921CA}" type="TxLink">
            <a:rPr lang="en-US" sz="1100"/>
            <a:pPr/>
            <a:t>Q7.1.1</a:t>
          </a:fld>
          <a:endParaRPr lang="en-US" sz="1100"/>
        </a:p>
      </cdr:txBody>
    </cdr:sp>
  </cdr:relSizeAnchor>
  <cdr:relSizeAnchor xmlns:cdr="http://schemas.openxmlformats.org/drawingml/2006/chartDrawing">
    <cdr:from>
      <cdr:x>0.90834</cdr:x>
      <cdr:y>0.07382</cdr:y>
    </cdr:from>
    <cdr:to>
      <cdr:x>1</cdr:x>
      <cdr:y>0.14959</cdr:y>
    </cdr:to>
    <cdr:sp macro="" textlink="">
      <cdr:nvSpPr>
        <cdr:cNvPr id="3" name="TextBox 1"/>
        <cdr:cNvSpPr txBox="1"/>
      </cdr:nvSpPr>
      <cdr:spPr>
        <a:xfrm xmlns:a="http://schemas.openxmlformats.org/drawingml/2006/main">
          <a:off x="9132093" y="2317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0.9411</cdr:x>
      <cdr:y>0.12843</cdr:y>
    </cdr:from>
    <cdr:to>
      <cdr:x>0.99179</cdr:x>
      <cdr:y>0.23765</cdr:y>
    </cdr:to>
    <cdr:sp macro="" textlink="Analysis!$D$138">
      <cdr:nvSpPr>
        <cdr:cNvPr id="4" name="TextBox 1"/>
        <cdr:cNvSpPr txBox="1"/>
      </cdr:nvSpPr>
      <cdr:spPr>
        <a:xfrm xmlns:a="http://schemas.openxmlformats.org/drawingml/2006/main">
          <a:off x="9461500" y="4032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C90C7D9-EEB9-4E82-8D31-6C436584AF69}" type="TxLink">
            <a:rPr lang="en-US" sz="1100" b="1"/>
            <a:pPr/>
            <a:t>-</a:t>
          </a:fld>
          <a:endParaRPr lang="en-US" sz="1100" b="1"/>
        </a:p>
      </cdr:txBody>
    </cdr:sp>
  </cdr:relSizeAnchor>
</c:userShapes>
</file>

<file path=xl/drawings/drawing46.xml><?xml version="1.0" encoding="utf-8"?>
<c:userShapes xmlns:c="http://schemas.openxmlformats.org/drawingml/2006/chart">
  <cdr:relSizeAnchor xmlns:cdr="http://schemas.openxmlformats.org/drawingml/2006/chartDrawing">
    <cdr:from>
      <cdr:x>0</cdr:x>
      <cdr:y>0.03567</cdr:y>
    </cdr:from>
    <cdr:to>
      <cdr:x>0.06756</cdr:x>
      <cdr:y>0.13886</cdr:y>
    </cdr:to>
    <cdr:sp macro="" textlink="Analysis!$B$20">
      <cdr:nvSpPr>
        <cdr:cNvPr id="2" name="TextBox 1"/>
        <cdr:cNvSpPr txBox="1"/>
      </cdr:nvSpPr>
      <cdr:spPr>
        <a:xfrm xmlns:a="http://schemas.openxmlformats.org/drawingml/2006/main">
          <a:off x="0" y="88895"/>
          <a:ext cx="604094" cy="25718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B8970C4-181F-41ED-B466-BAD9E26B873B}" type="TxLink">
            <a:rPr lang="en-US" sz="1100" b="1"/>
            <a:pPr/>
            <a:t>Q 1.1.1</a:t>
          </a:fld>
          <a:endParaRPr lang="en-US" sz="1100" b="1"/>
        </a:p>
      </cdr:txBody>
    </cdr:sp>
  </cdr:relSizeAnchor>
  <cdr:relSizeAnchor xmlns:cdr="http://schemas.openxmlformats.org/drawingml/2006/chartDrawing">
    <cdr:from>
      <cdr:x>0.87563</cdr:x>
      <cdr:y>0.09936</cdr:y>
    </cdr:from>
    <cdr:to>
      <cdr:x>0.96836</cdr:x>
      <cdr:y>0.19476</cdr:y>
    </cdr:to>
    <cdr:pic>
      <cdr:nvPicPr>
        <cdr:cNvPr id="4"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829550" y="247650"/>
          <a:ext cx="829128" cy="237765"/>
        </a:xfrm>
        <a:prstGeom xmlns:a="http://schemas.openxmlformats.org/drawingml/2006/main" prst="rect">
          <a:avLst/>
        </a:prstGeom>
      </cdr:spPr>
    </cdr:pic>
  </cdr:relSizeAnchor>
  <cdr:relSizeAnchor xmlns:cdr="http://schemas.openxmlformats.org/drawingml/2006/chartDrawing">
    <cdr:from>
      <cdr:x>0.95846</cdr:x>
      <cdr:y>0.093</cdr:y>
    </cdr:from>
    <cdr:to>
      <cdr:x>1</cdr:x>
      <cdr:y>0.23058</cdr:y>
    </cdr:to>
    <cdr:sp macro="" textlink="Analysis!$D$21">
      <cdr:nvSpPr>
        <cdr:cNvPr id="5" name="TextBox 1"/>
        <cdr:cNvSpPr txBox="1"/>
      </cdr:nvSpPr>
      <cdr:spPr>
        <a:xfrm xmlns:a="http://schemas.openxmlformats.org/drawingml/2006/main">
          <a:off x="8570119" y="231779"/>
          <a:ext cx="371475" cy="34290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E59FBD1-50C4-43F9-BDE0-8F6AF20FB53C}" type="TxLink">
            <a:rPr lang="en-US" sz="1100" b="1"/>
            <a:pPr/>
            <a:t>-</a:t>
          </a:fld>
          <a:endParaRPr lang="en-US" sz="1100" b="1"/>
        </a:p>
      </cdr:txBody>
    </cdr:sp>
  </cdr:relSizeAnchor>
</c:userShapes>
</file>

<file path=xl/drawings/drawing47.xml><?xml version="1.0" encoding="utf-8"?>
<c:userShapes xmlns:c="http://schemas.openxmlformats.org/drawingml/2006/chart">
  <cdr:relSizeAnchor xmlns:cdr="http://schemas.openxmlformats.org/drawingml/2006/chartDrawing">
    <cdr:from>
      <cdr:x>0</cdr:x>
      <cdr:y>0</cdr:y>
    </cdr:from>
    <cdr:to>
      <cdr:x>0.07093</cdr:x>
      <cdr:y>0.09333</cdr:y>
    </cdr:to>
    <cdr:sp macro="" textlink="Analysis!$B$62">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97EB79E-AE6D-4615-9F04-F7B27863D365}" type="TxLink">
            <a:rPr lang="en-US" sz="1100"/>
            <a:pPr/>
            <a:t>Q2.2</a:t>
          </a:fld>
          <a:endParaRPr lang="en-US" sz="1100"/>
        </a:p>
      </cdr:txBody>
    </cdr:sp>
  </cdr:relSizeAnchor>
  <cdr:relSizeAnchor xmlns:cdr="http://schemas.openxmlformats.org/drawingml/2006/chartDrawing">
    <cdr:from>
      <cdr:x>0.94137</cdr:x>
      <cdr:y>0.07028</cdr:y>
    </cdr:from>
    <cdr:to>
      <cdr:x>1</cdr:x>
      <cdr:y>0.19472</cdr:y>
    </cdr:to>
    <cdr:sp macro="" textlink="Analysis!$D$63">
      <cdr:nvSpPr>
        <cdr:cNvPr id="3" name="TextBox 1"/>
        <cdr:cNvSpPr txBox="1"/>
      </cdr:nvSpPr>
      <cdr:spPr>
        <a:xfrm xmlns:a="http://schemas.openxmlformats.org/drawingml/2006/main">
          <a:off x="8181974" y="1936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051AD58-6453-4912-B138-10C1ED1A5894}" type="TxLink">
            <a:rPr lang="en-US" sz="1100" b="1"/>
            <a:pPr/>
            <a:t>-</a:t>
          </a:fld>
          <a:endParaRPr lang="en-US" sz="1100" b="1"/>
        </a:p>
      </cdr:txBody>
    </cdr:sp>
  </cdr:relSizeAnchor>
  <cdr:relSizeAnchor xmlns:cdr="http://schemas.openxmlformats.org/drawingml/2006/chartDrawing">
    <cdr:from>
      <cdr:x>0.9042</cdr:x>
      <cdr:y>0.01152</cdr:y>
    </cdr:from>
    <cdr:to>
      <cdr:x>1</cdr:x>
      <cdr:y>0.09784</cdr:y>
    </cdr:to>
    <cdr:sp macro="" textlink="">
      <cdr:nvSpPr>
        <cdr:cNvPr id="4" name="TextBox 1"/>
        <cdr:cNvSpPr txBox="1"/>
      </cdr:nvSpPr>
      <cdr:spPr>
        <a:xfrm xmlns:a="http://schemas.openxmlformats.org/drawingml/2006/main">
          <a:off x="7858931" y="317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48.xml><?xml version="1.0" encoding="utf-8"?>
<c:userShapes xmlns:c="http://schemas.openxmlformats.org/drawingml/2006/chart">
  <cdr:relSizeAnchor xmlns:cdr="http://schemas.openxmlformats.org/drawingml/2006/chartDrawing">
    <cdr:from>
      <cdr:x>0</cdr:x>
      <cdr:y>0.0011</cdr:y>
    </cdr:from>
    <cdr:to>
      <cdr:x>0.11976</cdr:x>
      <cdr:y>0.08985</cdr:y>
    </cdr:to>
    <cdr:sp macro="" textlink="Analysis!$B$86">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0271EDF-E9C6-441C-975E-1E41E9D5ABA5}" type="TxLink">
            <a:rPr lang="en-US" sz="1100"/>
            <a:pPr/>
            <a:t>Q4.1</a:t>
          </a:fld>
          <a:endParaRPr lang="en-US" sz="1100"/>
        </a:p>
      </cdr:txBody>
    </cdr:sp>
  </cdr:relSizeAnchor>
  <cdr:relSizeAnchor xmlns:cdr="http://schemas.openxmlformats.org/drawingml/2006/chartDrawing">
    <cdr:from>
      <cdr:x>0.83825</cdr:x>
      <cdr:y>0.1293</cdr:y>
    </cdr:from>
    <cdr:to>
      <cdr:x>1</cdr:x>
      <cdr:y>0.21139</cdr:y>
    </cdr:to>
    <cdr:sp macro="" textlink="">
      <cdr:nvSpPr>
        <cdr:cNvPr id="3" name="TextBox 1"/>
        <cdr:cNvSpPr txBox="1"/>
      </cdr:nvSpPr>
      <cdr:spPr>
        <a:xfrm xmlns:a="http://schemas.openxmlformats.org/drawingml/2006/main">
          <a:off x="4315102" y="3746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0.90101</cdr:x>
      <cdr:y>0.17861</cdr:y>
    </cdr:from>
    <cdr:to>
      <cdr:x>1</cdr:x>
      <cdr:y>0.29695</cdr:y>
    </cdr:to>
    <cdr:sp macro="" textlink="Analysis!$D$87">
      <cdr:nvSpPr>
        <cdr:cNvPr id="4" name="TextBox 1"/>
        <cdr:cNvSpPr txBox="1"/>
      </cdr:nvSpPr>
      <cdr:spPr>
        <a:xfrm xmlns:a="http://schemas.openxmlformats.org/drawingml/2006/main">
          <a:off x="4638145" y="5175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634A1CE-6C62-4596-96F4-14099D2B3973}" type="TxLink">
            <a:rPr lang="en-US" sz="1100" b="1"/>
            <a:pPr/>
            <a:t>-</a:t>
          </a:fld>
          <a:endParaRPr lang="en-US" sz="1100" b="1"/>
        </a:p>
      </cdr:txBody>
    </cdr:sp>
  </cdr:relSizeAnchor>
</c:userShapes>
</file>

<file path=xl/drawings/drawing49.xml><?xml version="1.0" encoding="utf-8"?>
<c:userShapes xmlns:c="http://schemas.openxmlformats.org/drawingml/2006/chart">
  <cdr:relSizeAnchor xmlns:cdr="http://schemas.openxmlformats.org/drawingml/2006/chartDrawing">
    <cdr:from>
      <cdr:x>0</cdr:x>
      <cdr:y>0</cdr:y>
    </cdr:from>
    <cdr:to>
      <cdr:x>0.03809</cdr:x>
      <cdr:y>0.09128</cdr:y>
    </cdr:to>
    <cdr:sp macro="" textlink="Analysis!$B$89">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6105204-E509-4F49-8D08-AA4A99139301}" type="TxLink">
            <a:rPr lang="en-US" sz="1100"/>
            <a:pPr/>
            <a:t>Q4.1.1</a:t>
          </a:fld>
          <a:endParaRPr lang="en-US" sz="1100"/>
        </a:p>
      </cdr:txBody>
    </cdr:sp>
  </cdr:relSizeAnchor>
  <cdr:relSizeAnchor xmlns:cdr="http://schemas.openxmlformats.org/drawingml/2006/chartDrawing">
    <cdr:from>
      <cdr:x>0.94856</cdr:x>
      <cdr:y>0.0924</cdr:y>
    </cdr:from>
    <cdr:to>
      <cdr:x>1</cdr:x>
      <cdr:y>0.17683</cdr:y>
    </cdr:to>
    <cdr:sp macro="" textlink="">
      <cdr:nvSpPr>
        <cdr:cNvPr id="3" name="TextBox 1"/>
        <cdr:cNvSpPr txBox="1"/>
      </cdr:nvSpPr>
      <cdr:spPr>
        <a:xfrm xmlns:a="http://schemas.openxmlformats.org/drawingml/2006/main">
          <a:off x="15352249" y="2603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0.96851</cdr:x>
      <cdr:y>0.1465</cdr:y>
    </cdr:from>
    <cdr:to>
      <cdr:x>1</cdr:x>
      <cdr:y>0.2682</cdr:y>
    </cdr:to>
    <cdr:sp macro="" textlink="Analysis!$D$90">
      <cdr:nvSpPr>
        <cdr:cNvPr id="4" name="TextBox 1"/>
        <cdr:cNvSpPr txBox="1"/>
      </cdr:nvSpPr>
      <cdr:spPr>
        <a:xfrm xmlns:a="http://schemas.openxmlformats.org/drawingml/2006/main">
          <a:off x="15675292" y="4127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6A3DCFC-EAEB-4D79-B358-390E80DB472B}" type="TxLink">
            <a:rPr lang="en-US" sz="1100" b="1"/>
            <a:pPr/>
            <a:t>-</a:t>
          </a:fld>
          <a:endParaRPr lang="en-US" sz="1100" b="1"/>
        </a:p>
      </cdr:txBody>
    </cdr:sp>
  </cdr:relSizeAnchor>
</c:userShapes>
</file>

<file path=xl/drawings/drawing5.xml><?xml version="1.0" encoding="utf-8"?>
<xdr:wsDr xmlns:xdr="http://schemas.openxmlformats.org/drawingml/2006/spreadsheetDrawing" xmlns:a="http://schemas.openxmlformats.org/drawingml/2006/main">
  <xdr:twoCellAnchor>
    <xdr:from>
      <xdr:col>8</xdr:col>
      <xdr:colOff>435239</xdr:colOff>
      <xdr:row>4</xdr:row>
      <xdr:rowOff>99220</xdr:rowOff>
    </xdr:from>
    <xdr:to>
      <xdr:col>14</xdr:col>
      <xdr:colOff>121972</xdr:colOff>
      <xdr:row>20</xdr:row>
      <xdr:rowOff>8203</xdr:rowOff>
    </xdr:to>
    <xdr:graphicFrame macro="">
      <xdr:nvGraphicFramePr>
        <xdr:cNvPr id="418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523346</xdr:colOff>
      <xdr:row>75</xdr:row>
      <xdr:rowOff>25665</xdr:rowOff>
    </xdr:from>
    <xdr:to>
      <xdr:col>8</xdr:col>
      <xdr:colOff>60855</xdr:colOff>
      <xdr:row>90</xdr:row>
      <xdr:rowOff>89165</xdr:rowOff>
    </xdr:to>
    <xdr:graphicFrame macro="">
      <xdr:nvGraphicFramePr>
        <xdr:cNvPr id="418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735541</xdr:colOff>
      <xdr:row>91</xdr:row>
      <xdr:rowOff>55033</xdr:rowOff>
    </xdr:from>
    <xdr:to>
      <xdr:col>13</xdr:col>
      <xdr:colOff>583142</xdr:colOff>
      <xdr:row>106</xdr:row>
      <xdr:rowOff>116416</xdr:rowOff>
    </xdr:to>
    <xdr:graphicFrame macro="">
      <xdr:nvGraphicFramePr>
        <xdr:cNvPr id="418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656167</xdr:colOff>
      <xdr:row>91</xdr:row>
      <xdr:rowOff>64559</xdr:rowOff>
    </xdr:from>
    <xdr:to>
      <xdr:col>20</xdr:col>
      <xdr:colOff>495300</xdr:colOff>
      <xdr:row>106</xdr:row>
      <xdr:rowOff>130175</xdr:rowOff>
    </xdr:to>
    <xdr:graphicFrame macro="">
      <xdr:nvGraphicFramePr>
        <xdr:cNvPr id="418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546893</xdr:colOff>
      <xdr:row>59</xdr:row>
      <xdr:rowOff>16405</xdr:rowOff>
    </xdr:from>
    <xdr:to>
      <xdr:col>8</xdr:col>
      <xdr:colOff>232568</xdr:colOff>
      <xdr:row>74</xdr:row>
      <xdr:rowOff>92605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269611</xdr:colOff>
      <xdr:row>75</xdr:row>
      <xdr:rowOff>122501</xdr:rowOff>
    </xdr:from>
    <xdr:to>
      <xdr:col>13</xdr:col>
      <xdr:colOff>684478</xdr:colOff>
      <xdr:row>91</xdr:row>
      <xdr:rowOff>32013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745066</xdr:colOff>
      <xdr:row>107</xdr:row>
      <xdr:rowOff>46566</xdr:rowOff>
    </xdr:from>
    <xdr:to>
      <xdr:col>10</xdr:col>
      <xdr:colOff>592667</xdr:colOff>
      <xdr:row>122</xdr:row>
      <xdr:rowOff>122766</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609601</xdr:colOff>
      <xdr:row>107</xdr:row>
      <xdr:rowOff>46567</xdr:rowOff>
    </xdr:from>
    <xdr:to>
      <xdr:col>17</xdr:col>
      <xdr:colOff>457201</xdr:colOff>
      <xdr:row>122</xdr:row>
      <xdr:rowOff>122767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635265</xdr:colOff>
      <xdr:row>122</xdr:row>
      <xdr:rowOff>159808</xdr:rowOff>
    </xdr:from>
    <xdr:to>
      <xdr:col>10</xdr:col>
      <xdr:colOff>59532</xdr:colOff>
      <xdr:row>138</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83344</xdr:colOff>
      <xdr:row>122</xdr:row>
      <xdr:rowOff>152399</xdr:rowOff>
    </xdr:from>
    <xdr:to>
      <xdr:col>15</xdr:col>
      <xdr:colOff>540544</xdr:colOff>
      <xdr:row>138</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3175</xdr:colOff>
      <xdr:row>159</xdr:row>
      <xdr:rowOff>80436</xdr:rowOff>
    </xdr:from>
    <xdr:to>
      <xdr:col>8</xdr:col>
      <xdr:colOff>749300</xdr:colOff>
      <xdr:row>176</xdr:row>
      <xdr:rowOff>83344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661723</xdr:colOff>
      <xdr:row>177</xdr:row>
      <xdr:rowOff>60854</xdr:rowOff>
    </xdr:from>
    <xdr:to>
      <xdr:col>8</xdr:col>
      <xdr:colOff>746389</xdr:colOff>
      <xdr:row>192</xdr:row>
      <xdr:rowOff>71437</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565945</xdr:colOff>
      <xdr:row>176</xdr:row>
      <xdr:rowOff>119062</xdr:rowOff>
    </xdr:from>
    <xdr:to>
      <xdr:col>15</xdr:col>
      <xdr:colOff>328879</xdr:colOff>
      <xdr:row>193</xdr:row>
      <xdr:rowOff>152400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464343</xdr:colOff>
      <xdr:row>199</xdr:row>
      <xdr:rowOff>135469</xdr:rowOff>
    </xdr:from>
    <xdr:to>
      <xdr:col>13</xdr:col>
      <xdr:colOff>428624</xdr:colOff>
      <xdr:row>218</xdr:row>
      <xdr:rowOff>152400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654843</xdr:colOff>
      <xdr:row>199</xdr:row>
      <xdr:rowOff>135466</xdr:rowOff>
    </xdr:from>
    <xdr:to>
      <xdr:col>23</xdr:col>
      <xdr:colOff>642938</xdr:colOff>
      <xdr:row>219</xdr:row>
      <xdr:rowOff>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406399</xdr:colOff>
      <xdr:row>219</xdr:row>
      <xdr:rowOff>33866</xdr:rowOff>
    </xdr:from>
    <xdr:to>
      <xdr:col>8</xdr:col>
      <xdr:colOff>440265</xdr:colOff>
      <xdr:row>238</xdr:row>
      <xdr:rowOff>101600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457200</xdr:colOff>
      <xdr:row>219</xdr:row>
      <xdr:rowOff>50801</xdr:rowOff>
    </xdr:from>
    <xdr:to>
      <xdr:col>15</xdr:col>
      <xdr:colOff>270933</xdr:colOff>
      <xdr:row>238</xdr:row>
      <xdr:rowOff>84668</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371477</xdr:colOff>
      <xdr:row>219</xdr:row>
      <xdr:rowOff>7408</xdr:rowOff>
    </xdr:from>
    <xdr:to>
      <xdr:col>24</xdr:col>
      <xdr:colOff>100542</xdr:colOff>
      <xdr:row>238</xdr:row>
      <xdr:rowOff>75140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711200</xdr:colOff>
      <xdr:row>138</xdr:row>
      <xdr:rowOff>31750</xdr:rowOff>
    </xdr:from>
    <xdr:to>
      <xdr:col>10</xdr:col>
      <xdr:colOff>558801</xdr:colOff>
      <xdr:row>153</xdr:row>
      <xdr:rowOff>92075</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571500</xdr:colOff>
      <xdr:row>138</xdr:row>
      <xdr:rowOff>28575</xdr:rowOff>
    </xdr:from>
    <xdr:to>
      <xdr:col>17</xdr:col>
      <xdr:colOff>419100</xdr:colOff>
      <xdr:row>153</xdr:row>
      <xdr:rowOff>104775</xdr:rowOff>
    </xdr:to>
    <xdr:graphicFrame macro="">
      <xdr:nvGraphicFramePr>
        <xdr:cNvPr id="54"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693419</xdr:colOff>
      <xdr:row>284</xdr:row>
      <xdr:rowOff>157163</xdr:rowOff>
    </xdr:from>
    <xdr:to>
      <xdr:col>23</xdr:col>
      <xdr:colOff>259080</xdr:colOff>
      <xdr:row>301</xdr:row>
      <xdr:rowOff>39956</xdr:rowOff>
    </xdr:to>
    <xdr:graphicFrame macro="">
      <xdr:nvGraphicFramePr>
        <xdr:cNvPr id="60"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107157</xdr:colOff>
      <xdr:row>391</xdr:row>
      <xdr:rowOff>110065</xdr:rowOff>
    </xdr:from>
    <xdr:to>
      <xdr:col>21</xdr:col>
      <xdr:colOff>443707</xdr:colOff>
      <xdr:row>412</xdr:row>
      <xdr:rowOff>19049</xdr:rowOff>
    </xdr:to>
    <xdr:graphicFrame macro="">
      <xdr:nvGraphicFramePr>
        <xdr:cNvPr id="62" name="Chart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156633</xdr:colOff>
      <xdr:row>489</xdr:row>
      <xdr:rowOff>63500</xdr:rowOff>
    </xdr:from>
    <xdr:to>
      <xdr:col>21</xdr:col>
      <xdr:colOff>190500</xdr:colOff>
      <xdr:row>508</xdr:row>
      <xdr:rowOff>131235</xdr:rowOff>
    </xdr:to>
    <xdr:graphicFrame macro="">
      <xdr:nvGraphicFramePr>
        <xdr:cNvPr id="6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423333</xdr:colOff>
      <xdr:row>675</xdr:row>
      <xdr:rowOff>118533</xdr:rowOff>
    </xdr:from>
    <xdr:to>
      <xdr:col>12</xdr:col>
      <xdr:colOff>406400</xdr:colOff>
      <xdr:row>694</xdr:row>
      <xdr:rowOff>161924</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8</xdr:col>
      <xdr:colOff>38100</xdr:colOff>
      <xdr:row>655</xdr:row>
      <xdr:rowOff>46567</xdr:rowOff>
    </xdr:from>
    <xdr:to>
      <xdr:col>24</xdr:col>
      <xdr:colOff>682624</xdr:colOff>
      <xdr:row>674</xdr:row>
      <xdr:rowOff>63499</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12</xdr:col>
      <xdr:colOff>440266</xdr:colOff>
      <xdr:row>675</xdr:row>
      <xdr:rowOff>118534</xdr:rowOff>
    </xdr:from>
    <xdr:to>
      <xdr:col>22</xdr:col>
      <xdr:colOff>423333</xdr:colOff>
      <xdr:row>695</xdr:row>
      <xdr:rowOff>0</xdr:rowOff>
    </xdr:to>
    <xdr:graphicFrame macro="">
      <xdr:nvGraphicFramePr>
        <xdr:cNvPr id="44"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778934</xdr:colOff>
      <xdr:row>696</xdr:row>
      <xdr:rowOff>0</xdr:rowOff>
    </xdr:from>
    <xdr:to>
      <xdr:col>9</xdr:col>
      <xdr:colOff>457201</xdr:colOff>
      <xdr:row>715</xdr:row>
      <xdr:rowOff>33867</xdr:rowOff>
    </xdr:to>
    <xdr:graphicFrame macro="">
      <xdr:nvGraphicFramePr>
        <xdr:cNvPr id="45"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491067</xdr:colOff>
      <xdr:row>696</xdr:row>
      <xdr:rowOff>0</xdr:rowOff>
    </xdr:from>
    <xdr:to>
      <xdr:col>23</xdr:col>
      <xdr:colOff>457200</xdr:colOff>
      <xdr:row>715</xdr:row>
      <xdr:rowOff>33867</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321734</xdr:colOff>
      <xdr:row>716</xdr:row>
      <xdr:rowOff>33866</xdr:rowOff>
    </xdr:from>
    <xdr:to>
      <xdr:col>13</xdr:col>
      <xdr:colOff>220134</xdr:colOff>
      <xdr:row>735</xdr:row>
      <xdr:rowOff>101600</xdr:rowOff>
    </xdr:to>
    <xdr:graphicFrame macro="">
      <xdr:nvGraphicFramePr>
        <xdr:cNvPr id="4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13</xdr:col>
      <xdr:colOff>152400</xdr:colOff>
      <xdr:row>716</xdr:row>
      <xdr:rowOff>16933</xdr:rowOff>
    </xdr:from>
    <xdr:to>
      <xdr:col>20</xdr:col>
      <xdr:colOff>745068</xdr:colOff>
      <xdr:row>735</xdr:row>
      <xdr:rowOff>101600</xdr:rowOff>
    </xdr:to>
    <xdr:graphicFrame macro="">
      <xdr:nvGraphicFramePr>
        <xdr:cNvPr id="48"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xdr:col>
      <xdr:colOff>1</xdr:colOff>
      <xdr:row>585</xdr:row>
      <xdr:rowOff>152400</xdr:rowOff>
    </xdr:from>
    <xdr:to>
      <xdr:col>9</xdr:col>
      <xdr:colOff>270934</xdr:colOff>
      <xdr:row>605</xdr:row>
      <xdr:rowOff>58209</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287866</xdr:colOff>
      <xdr:row>586</xdr:row>
      <xdr:rowOff>7410</xdr:rowOff>
    </xdr:from>
    <xdr:to>
      <xdr:col>17</xdr:col>
      <xdr:colOff>558800</xdr:colOff>
      <xdr:row>605</xdr:row>
      <xdr:rowOff>75144</xdr:rowOff>
    </xdr:to>
    <xdr:graphicFrame macro="">
      <xdr:nvGraphicFramePr>
        <xdr:cNvPr id="50"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619125</xdr:colOff>
      <xdr:row>586</xdr:row>
      <xdr:rowOff>9525</xdr:rowOff>
    </xdr:from>
    <xdr:to>
      <xdr:col>25</xdr:col>
      <xdr:colOff>568328</xdr:colOff>
      <xdr:row>605</xdr:row>
      <xdr:rowOff>94192</xdr:rowOff>
    </xdr:to>
    <xdr:graphicFrame macro="">
      <xdr:nvGraphicFramePr>
        <xdr:cNvPr id="5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xdr:col>
      <xdr:colOff>187591</xdr:colOff>
      <xdr:row>515</xdr:row>
      <xdr:rowOff>144462</xdr:rowOff>
    </xdr:from>
    <xdr:to>
      <xdr:col>9</xdr:col>
      <xdr:colOff>283371</xdr:colOff>
      <xdr:row>535</xdr:row>
      <xdr:rowOff>50273</xdr:rowOff>
    </xdr:to>
    <xdr:graphicFrame macro="">
      <xdr:nvGraphicFramePr>
        <xdr:cNvPr id="57" name="Chart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233363</xdr:colOff>
      <xdr:row>91</xdr:row>
      <xdr:rowOff>45244</xdr:rowOff>
    </xdr:from>
    <xdr:to>
      <xdr:col>6</xdr:col>
      <xdr:colOff>681038</xdr:colOff>
      <xdr:row>106</xdr:row>
      <xdr:rowOff>121444</xdr:rowOff>
    </xdr:to>
    <xdr:graphicFrame macro="">
      <xdr:nvGraphicFramePr>
        <xdr:cNvPr id="56"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14</xdr:col>
      <xdr:colOff>242887</xdr:colOff>
      <xdr:row>75</xdr:row>
      <xdr:rowOff>23813</xdr:rowOff>
    </xdr:from>
    <xdr:to>
      <xdr:col>20</xdr:col>
      <xdr:colOff>542396</xdr:colOff>
      <xdr:row>90</xdr:row>
      <xdr:rowOff>87313</xdr:rowOff>
    </xdr:to>
    <xdr:graphicFrame macro="">
      <xdr:nvGraphicFramePr>
        <xdr:cNvPr id="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333376</xdr:colOff>
      <xdr:row>655</xdr:row>
      <xdr:rowOff>57150</xdr:rowOff>
    </xdr:from>
    <xdr:to>
      <xdr:col>8</xdr:col>
      <xdr:colOff>28576</xdr:colOff>
      <xdr:row>674</xdr:row>
      <xdr:rowOff>100541</xdr:rowOff>
    </xdr:to>
    <xdr:graphicFrame macro="">
      <xdr:nvGraphicFramePr>
        <xdr:cNvPr id="59" name="Chart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742951</xdr:colOff>
      <xdr:row>607</xdr:row>
      <xdr:rowOff>57150</xdr:rowOff>
    </xdr:from>
    <xdr:to>
      <xdr:col>9</xdr:col>
      <xdr:colOff>19051</xdr:colOff>
      <xdr:row>626</xdr:row>
      <xdr:rowOff>141817</xdr:rowOff>
    </xdr:to>
    <xdr:graphicFrame macro="">
      <xdr:nvGraphicFramePr>
        <xdr:cNvPr id="61"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238125</xdr:colOff>
      <xdr:row>607</xdr:row>
      <xdr:rowOff>57150</xdr:rowOff>
    </xdr:from>
    <xdr:to>
      <xdr:col>16</xdr:col>
      <xdr:colOff>509058</xdr:colOff>
      <xdr:row>626</xdr:row>
      <xdr:rowOff>124884</xdr:rowOff>
    </xdr:to>
    <xdr:graphicFrame macro="">
      <xdr:nvGraphicFramePr>
        <xdr:cNvPr id="64" name="Chart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xdr:col>
      <xdr:colOff>180976</xdr:colOff>
      <xdr:row>420</xdr:row>
      <xdr:rowOff>123031</xdr:rowOff>
    </xdr:from>
    <xdr:to>
      <xdr:col>9</xdr:col>
      <xdr:colOff>619126</xdr:colOff>
      <xdr:row>440</xdr:row>
      <xdr:rowOff>24079</xdr:rowOff>
    </xdr:to>
    <xdr:graphicFrame macro="">
      <xdr:nvGraphicFramePr>
        <xdr:cNvPr id="66"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14</xdr:col>
      <xdr:colOff>285750</xdr:colOff>
      <xdr:row>739</xdr:row>
      <xdr:rowOff>7619</xdr:rowOff>
    </xdr:from>
    <xdr:to>
      <xdr:col>15</xdr:col>
      <xdr:colOff>582930</xdr:colOff>
      <xdr:row>741</xdr:row>
      <xdr:rowOff>41909</xdr:rowOff>
    </xdr:to>
    <xdr:sp macro="" textlink="">
      <xdr:nvSpPr>
        <xdr:cNvPr id="70" name="Bevel 69">
          <a:hlinkClick xmlns:r="http://schemas.openxmlformats.org/officeDocument/2006/relationships" r:id="rId41"/>
        </xdr:cNvPr>
        <xdr:cNvSpPr/>
      </xdr:nvSpPr>
      <xdr:spPr>
        <a:xfrm>
          <a:off x="10953750" y="94228919"/>
          <a:ext cx="1059180" cy="358140"/>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17</xdr:col>
      <xdr:colOff>260985</xdr:colOff>
      <xdr:row>739</xdr:row>
      <xdr:rowOff>15239</xdr:rowOff>
    </xdr:from>
    <xdr:to>
      <xdr:col>18</xdr:col>
      <xdr:colOff>459105</xdr:colOff>
      <xdr:row>741</xdr:row>
      <xdr:rowOff>49529</xdr:rowOff>
    </xdr:to>
    <xdr:sp macro="" textlink="">
      <xdr:nvSpPr>
        <xdr:cNvPr id="71" name="Bevel 70">
          <a:hlinkClick xmlns:r="http://schemas.openxmlformats.org/officeDocument/2006/relationships" r:id="rId42"/>
        </xdr:cNvPr>
        <xdr:cNvSpPr/>
      </xdr:nvSpPr>
      <xdr:spPr>
        <a:xfrm>
          <a:off x="13214985" y="94236539"/>
          <a:ext cx="960120" cy="358140"/>
        </a:xfrm>
        <a:prstGeom prst="bevel">
          <a:avLst/>
        </a:prstGeom>
        <a:gradFill flip="none" rotWithShape="1">
          <a:gsLst>
            <a:gs pos="80000">
              <a:srgbClr val="FF9933"/>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9</xdr:col>
      <xdr:colOff>9525</xdr:colOff>
      <xdr:row>739</xdr:row>
      <xdr:rowOff>15240</xdr:rowOff>
    </xdr:from>
    <xdr:to>
      <xdr:col>10</xdr:col>
      <xdr:colOff>299085</xdr:colOff>
      <xdr:row>741</xdr:row>
      <xdr:rowOff>41910</xdr:rowOff>
    </xdr:to>
    <xdr:sp macro="" textlink="">
      <xdr:nvSpPr>
        <xdr:cNvPr id="72" name="Bevel 71">
          <a:hlinkClick xmlns:r="http://schemas.openxmlformats.org/officeDocument/2006/relationships" r:id="rId43"/>
        </xdr:cNvPr>
        <xdr:cNvSpPr/>
      </xdr:nvSpPr>
      <xdr:spPr>
        <a:xfrm>
          <a:off x="6867525" y="94236540"/>
          <a:ext cx="1051560" cy="350520"/>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11</xdr:col>
      <xdr:colOff>413386</xdr:colOff>
      <xdr:row>739</xdr:row>
      <xdr:rowOff>0</xdr:rowOff>
    </xdr:from>
    <xdr:to>
      <xdr:col>12</xdr:col>
      <xdr:colOff>687706</xdr:colOff>
      <xdr:row>741</xdr:row>
      <xdr:rowOff>41910</xdr:rowOff>
    </xdr:to>
    <xdr:sp macro="" textlink="">
      <xdr:nvSpPr>
        <xdr:cNvPr id="73" name="Bevel 72">
          <a:hlinkClick xmlns:r="http://schemas.openxmlformats.org/officeDocument/2006/relationships" r:id="rId44"/>
        </xdr:cNvPr>
        <xdr:cNvSpPr/>
      </xdr:nvSpPr>
      <xdr:spPr>
        <a:xfrm>
          <a:off x="8795386" y="94221300"/>
          <a:ext cx="1036320" cy="365760"/>
        </a:xfrm>
        <a:prstGeom prst="bevel">
          <a:avLst/>
        </a:prstGeom>
        <a:gradFill flip="none" rotWithShape="1">
          <a:gsLst>
            <a:gs pos="70000">
              <a:srgbClr val="0070C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rPr>
            <a:t>Short</a:t>
          </a:r>
          <a:r>
            <a:rPr lang="en-US" sz="1200" b="1" baseline="0">
              <a:solidFill>
                <a:schemeClr val="bg1"/>
              </a:solidFill>
            </a:rPr>
            <a:t> Guide</a:t>
          </a:r>
          <a:endParaRPr lang="en-US" sz="1200" b="1">
            <a:solidFill>
              <a:schemeClr val="bg1"/>
            </a:solidFill>
          </a:endParaRPr>
        </a:p>
      </xdr:txBody>
    </xdr:sp>
    <xdr:clientData/>
  </xdr:twoCellAnchor>
  <xdr:twoCellAnchor>
    <xdr:from>
      <xdr:col>9</xdr:col>
      <xdr:colOff>423863</xdr:colOff>
      <xdr:row>515</xdr:row>
      <xdr:rowOff>140494</xdr:rowOff>
    </xdr:from>
    <xdr:to>
      <xdr:col>22</xdr:col>
      <xdr:colOff>571501</xdr:colOff>
      <xdr:row>535</xdr:row>
      <xdr:rowOff>41542</xdr:rowOff>
    </xdr:to>
    <xdr:graphicFrame macro="">
      <xdr:nvGraphicFramePr>
        <xdr:cNvPr id="74" name="Chart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8</xdr:col>
      <xdr:colOff>488156</xdr:colOff>
      <xdr:row>59</xdr:row>
      <xdr:rowOff>0</xdr:rowOff>
    </xdr:from>
    <xdr:to>
      <xdr:col>20</xdr:col>
      <xdr:colOff>285750</xdr:colOff>
      <xdr:row>74</xdr:row>
      <xdr:rowOff>63500</xdr:rowOff>
    </xdr:to>
    <xdr:graphicFrame macro="">
      <xdr:nvGraphicFramePr>
        <xdr:cNvPr id="7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47625</xdr:colOff>
      <xdr:row>159</xdr:row>
      <xdr:rowOff>107156</xdr:rowOff>
    </xdr:from>
    <xdr:to>
      <xdr:col>20</xdr:col>
      <xdr:colOff>357187</xdr:colOff>
      <xdr:row>176</xdr:row>
      <xdr:rowOff>110064</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8</xdr:col>
      <xdr:colOff>15240</xdr:colOff>
      <xdr:row>247</xdr:row>
      <xdr:rowOff>30480</xdr:rowOff>
    </xdr:from>
    <xdr:to>
      <xdr:col>14</xdr:col>
      <xdr:colOff>590973</xdr:colOff>
      <xdr:row>265</xdr:row>
      <xdr:rowOff>13335</xdr:rowOff>
    </xdr:to>
    <xdr:graphicFrame macro="">
      <xdr:nvGraphicFramePr>
        <xdr:cNvPr id="77" name="Chart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xdr:col>
      <xdr:colOff>133350</xdr:colOff>
      <xdr:row>266</xdr:row>
      <xdr:rowOff>16192</xdr:rowOff>
    </xdr:from>
    <xdr:to>
      <xdr:col>23</xdr:col>
      <xdr:colOff>316230</xdr:colOff>
      <xdr:row>283</xdr:row>
      <xdr:rowOff>80962</xdr:rowOff>
    </xdr:to>
    <xdr:graphicFrame macro="">
      <xdr:nvGraphicFramePr>
        <xdr:cNvPr id="55"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4</xdr:col>
      <xdr:colOff>404812</xdr:colOff>
      <xdr:row>304</xdr:row>
      <xdr:rowOff>47625</xdr:rowOff>
    </xdr:from>
    <xdr:to>
      <xdr:col>18</xdr:col>
      <xdr:colOff>666221</xdr:colOff>
      <xdr:row>320</xdr:row>
      <xdr:rowOff>97105</xdr:rowOff>
    </xdr:to>
    <xdr:graphicFrame macro="">
      <xdr:nvGraphicFramePr>
        <xdr:cNvPr id="79" name="Chart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4</xdr:col>
      <xdr:colOff>392906</xdr:colOff>
      <xdr:row>322</xdr:row>
      <xdr:rowOff>95250</xdr:rowOff>
    </xdr:from>
    <xdr:to>
      <xdr:col>18</xdr:col>
      <xdr:colOff>654315</xdr:colOff>
      <xdr:row>338</xdr:row>
      <xdr:rowOff>144730</xdr:rowOff>
    </xdr:to>
    <xdr:graphicFrame macro="">
      <xdr:nvGraphicFramePr>
        <xdr:cNvPr id="81"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4</xdr:col>
      <xdr:colOff>381000</xdr:colOff>
      <xdr:row>339</xdr:row>
      <xdr:rowOff>142874</xdr:rowOff>
    </xdr:from>
    <xdr:to>
      <xdr:col>18</xdr:col>
      <xdr:colOff>642409</xdr:colOff>
      <xdr:row>356</xdr:row>
      <xdr:rowOff>25667</xdr:rowOff>
    </xdr:to>
    <xdr:graphicFrame macro="">
      <xdr:nvGraphicFramePr>
        <xdr:cNvPr id="82" name="Chart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4</xdr:col>
      <xdr:colOff>392906</xdr:colOff>
      <xdr:row>357</xdr:row>
      <xdr:rowOff>0</xdr:rowOff>
    </xdr:from>
    <xdr:to>
      <xdr:col>18</xdr:col>
      <xdr:colOff>654315</xdr:colOff>
      <xdr:row>373</xdr:row>
      <xdr:rowOff>49480</xdr:rowOff>
    </xdr:to>
    <xdr:graphicFrame macro="">
      <xdr:nvGraphicFramePr>
        <xdr:cNvPr id="84" name="Chart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419100</xdr:colOff>
      <xdr:row>374</xdr:row>
      <xdr:rowOff>4761</xdr:rowOff>
    </xdr:from>
    <xdr:to>
      <xdr:col>8</xdr:col>
      <xdr:colOff>750095</xdr:colOff>
      <xdr:row>390</xdr:row>
      <xdr:rowOff>49478</xdr:rowOff>
    </xdr:to>
    <xdr:graphicFrame macro="">
      <xdr:nvGraphicFramePr>
        <xdr:cNvPr id="85" name="Chart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9</xdr:col>
      <xdr:colOff>119063</xdr:colOff>
      <xdr:row>374</xdr:row>
      <xdr:rowOff>0</xdr:rowOff>
    </xdr:from>
    <xdr:to>
      <xdr:col>23</xdr:col>
      <xdr:colOff>380472</xdr:colOff>
      <xdr:row>390</xdr:row>
      <xdr:rowOff>49480</xdr:rowOff>
    </xdr:to>
    <xdr:graphicFrame macro="">
      <xdr:nvGraphicFramePr>
        <xdr:cNvPr id="86" name="Chart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10</xdr:col>
      <xdr:colOff>1</xdr:colOff>
      <xdr:row>420</xdr:row>
      <xdr:rowOff>130969</xdr:rowOff>
    </xdr:from>
    <xdr:to>
      <xdr:col>22</xdr:col>
      <xdr:colOff>261939</xdr:colOff>
      <xdr:row>440</xdr:row>
      <xdr:rowOff>32017</xdr:rowOff>
    </xdr:to>
    <xdr:graphicFrame macro="">
      <xdr:nvGraphicFramePr>
        <xdr:cNvPr id="87"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547688</xdr:colOff>
      <xdr:row>441</xdr:row>
      <xdr:rowOff>107156</xdr:rowOff>
    </xdr:from>
    <xdr:to>
      <xdr:col>12</xdr:col>
      <xdr:colOff>607219</xdr:colOff>
      <xdr:row>461</xdr:row>
      <xdr:rowOff>8204</xdr:rowOff>
    </xdr:to>
    <xdr:graphicFrame macro="">
      <xdr:nvGraphicFramePr>
        <xdr:cNvPr id="88" name="Chart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13</xdr:col>
      <xdr:colOff>47623</xdr:colOff>
      <xdr:row>441</xdr:row>
      <xdr:rowOff>107156</xdr:rowOff>
    </xdr:from>
    <xdr:to>
      <xdr:col>21</xdr:col>
      <xdr:colOff>447674</xdr:colOff>
      <xdr:row>461</xdr:row>
      <xdr:rowOff>8204</xdr:rowOff>
    </xdr:to>
    <xdr:graphicFrame macro="">
      <xdr:nvGraphicFramePr>
        <xdr:cNvPr id="89" name="Chart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6</xdr:col>
      <xdr:colOff>583406</xdr:colOff>
      <xdr:row>461</xdr:row>
      <xdr:rowOff>71436</xdr:rowOff>
    </xdr:from>
    <xdr:to>
      <xdr:col>19</xdr:col>
      <xdr:colOff>83344</xdr:colOff>
      <xdr:row>480</xdr:row>
      <xdr:rowOff>139172</xdr:rowOff>
    </xdr:to>
    <xdr:graphicFrame macro="">
      <xdr:nvGraphicFramePr>
        <xdr:cNvPr id="90" name="Chart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3</xdr:col>
      <xdr:colOff>166687</xdr:colOff>
      <xdr:row>634</xdr:row>
      <xdr:rowOff>142875</xdr:rowOff>
    </xdr:from>
    <xdr:to>
      <xdr:col>22</xdr:col>
      <xdr:colOff>595312</xdr:colOff>
      <xdr:row>653</xdr:row>
      <xdr:rowOff>159806</xdr:rowOff>
    </xdr:to>
    <xdr:graphicFrame macro="">
      <xdr:nvGraphicFramePr>
        <xdr:cNvPr id="91"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226220</xdr:colOff>
      <xdr:row>21</xdr:row>
      <xdr:rowOff>11907</xdr:rowOff>
    </xdr:from>
    <xdr:to>
      <xdr:col>10</xdr:col>
      <xdr:colOff>674953</xdr:colOff>
      <xdr:row>36</xdr:row>
      <xdr:rowOff>88108</xdr:rowOff>
    </xdr:to>
    <xdr:graphicFrame macro="">
      <xdr:nvGraphicFramePr>
        <xdr:cNvPr id="92" name="Chart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11</xdr:col>
      <xdr:colOff>107156</xdr:colOff>
      <xdr:row>21</xdr:row>
      <xdr:rowOff>11906</xdr:rowOff>
    </xdr:from>
    <xdr:to>
      <xdr:col>16</xdr:col>
      <xdr:colOff>555889</xdr:colOff>
      <xdr:row>36</xdr:row>
      <xdr:rowOff>88107</xdr:rowOff>
    </xdr:to>
    <xdr:graphicFrame macro="">
      <xdr:nvGraphicFramePr>
        <xdr:cNvPr id="93" name="Chart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238125</xdr:colOff>
      <xdr:row>37</xdr:row>
      <xdr:rowOff>59532</xdr:rowOff>
    </xdr:from>
    <xdr:to>
      <xdr:col>10</xdr:col>
      <xdr:colOff>686858</xdr:colOff>
      <xdr:row>52</xdr:row>
      <xdr:rowOff>135733</xdr:rowOff>
    </xdr:to>
    <xdr:graphicFrame macro="">
      <xdr:nvGraphicFramePr>
        <xdr:cNvPr id="94" name="Chart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11</xdr:col>
      <xdr:colOff>119063</xdr:colOff>
      <xdr:row>37</xdr:row>
      <xdr:rowOff>83343</xdr:rowOff>
    </xdr:from>
    <xdr:to>
      <xdr:col>16</xdr:col>
      <xdr:colOff>567796</xdr:colOff>
      <xdr:row>52</xdr:row>
      <xdr:rowOff>159544</xdr:rowOff>
    </xdr:to>
    <xdr:graphicFrame macro="">
      <xdr:nvGraphicFramePr>
        <xdr:cNvPr id="95" name="Chart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7</xdr:col>
      <xdr:colOff>447674</xdr:colOff>
      <xdr:row>61</xdr:row>
      <xdr:rowOff>47625</xdr:rowOff>
    </xdr:from>
    <xdr:to>
      <xdr:col>8</xdr:col>
      <xdr:colOff>247649</xdr:colOff>
      <xdr:row>63</xdr:row>
      <xdr:rowOff>66675</xdr:rowOff>
    </xdr:to>
    <xdr:sp macro="" textlink="Analysis!D18">
      <xdr:nvSpPr>
        <xdr:cNvPr id="2" name="TextBox 1"/>
        <xdr:cNvSpPr txBox="1"/>
      </xdr:nvSpPr>
      <xdr:spPr>
        <a:xfrm>
          <a:off x="5781674" y="10287000"/>
          <a:ext cx="5619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8100896-ACFE-4B3A-B143-7369412538A9}" type="TxLink">
            <a:rPr lang="en-US" sz="1100" b="1"/>
            <a:pPr/>
            <a:t>-</a:t>
          </a:fld>
          <a:endParaRPr lang="en-US" sz="1100" b="1"/>
        </a:p>
      </xdr:txBody>
    </xdr:sp>
    <xdr:clientData/>
  </xdr:twoCellAnchor>
  <xdr:twoCellAnchor>
    <xdr:from>
      <xdr:col>16</xdr:col>
      <xdr:colOff>752475</xdr:colOff>
      <xdr:row>607</xdr:row>
      <xdr:rowOff>57150</xdr:rowOff>
    </xdr:from>
    <xdr:to>
      <xdr:col>25</xdr:col>
      <xdr:colOff>261409</xdr:colOff>
      <xdr:row>626</xdr:row>
      <xdr:rowOff>124884</xdr:rowOff>
    </xdr:to>
    <xdr:graphicFrame macro="">
      <xdr:nvGraphicFramePr>
        <xdr:cNvPr id="67" name="Chart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xdr:col>
      <xdr:colOff>95250</xdr:colOff>
      <xdr:row>536</xdr:row>
      <xdr:rowOff>104775</xdr:rowOff>
    </xdr:from>
    <xdr:to>
      <xdr:col>10</xdr:col>
      <xdr:colOff>38100</xdr:colOff>
      <xdr:row>556</xdr:row>
      <xdr:rowOff>10586</xdr:rowOff>
    </xdr:to>
    <xdr:graphicFrame macro="">
      <xdr:nvGraphicFramePr>
        <xdr:cNvPr id="68" name="Chart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10</xdr:col>
      <xdr:colOff>85725</xdr:colOff>
      <xdr:row>536</xdr:row>
      <xdr:rowOff>95250</xdr:rowOff>
    </xdr:from>
    <xdr:to>
      <xdr:col>16</xdr:col>
      <xdr:colOff>180975</xdr:colOff>
      <xdr:row>556</xdr:row>
      <xdr:rowOff>1061</xdr:rowOff>
    </xdr:to>
    <xdr:graphicFrame macro="">
      <xdr:nvGraphicFramePr>
        <xdr:cNvPr id="69" name="Chart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16</xdr:col>
      <xdr:colOff>361950</xdr:colOff>
      <xdr:row>536</xdr:row>
      <xdr:rowOff>85725</xdr:rowOff>
    </xdr:from>
    <xdr:to>
      <xdr:col>22</xdr:col>
      <xdr:colOff>581025</xdr:colOff>
      <xdr:row>555</xdr:row>
      <xdr:rowOff>153461</xdr:rowOff>
    </xdr:to>
    <xdr:graphicFrame macro="">
      <xdr:nvGraphicFramePr>
        <xdr:cNvPr id="80" name="Chart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xdr:col>
      <xdr:colOff>161925</xdr:colOff>
      <xdr:row>556</xdr:row>
      <xdr:rowOff>142875</xdr:rowOff>
    </xdr:from>
    <xdr:to>
      <xdr:col>10</xdr:col>
      <xdr:colOff>104775</xdr:colOff>
      <xdr:row>576</xdr:row>
      <xdr:rowOff>48686</xdr:rowOff>
    </xdr:to>
    <xdr:graphicFrame macro="">
      <xdr:nvGraphicFramePr>
        <xdr:cNvPr id="83" name="Chart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10</xdr:col>
      <xdr:colOff>571500</xdr:colOff>
      <xdr:row>556</xdr:row>
      <xdr:rowOff>152400</xdr:rowOff>
    </xdr:from>
    <xdr:to>
      <xdr:col>21</xdr:col>
      <xdr:colOff>704849</xdr:colOff>
      <xdr:row>576</xdr:row>
      <xdr:rowOff>20111</xdr:rowOff>
    </xdr:to>
    <xdr:graphicFrame macro="">
      <xdr:nvGraphicFramePr>
        <xdr:cNvPr id="96" name="Chart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0.00116</cdr:x>
      <cdr:y>0.00481</cdr:y>
    </cdr:from>
    <cdr:to>
      <cdr:x>0.05757</cdr:x>
      <cdr:y>0.10221</cdr:y>
    </cdr:to>
    <cdr:sp macro="" textlink="Analysis!$B$95">
      <cdr:nvSpPr>
        <cdr:cNvPr id="2" name="TextBox 1"/>
        <cdr:cNvSpPr txBox="1"/>
      </cdr:nvSpPr>
      <cdr:spPr>
        <a:xfrm xmlns:a="http://schemas.openxmlformats.org/drawingml/2006/main">
          <a:off x="12700"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E0638AB-67F8-4B03-B69E-8CE3FC03DB36}" type="TxLink">
            <a:rPr lang="en-US" sz="1100"/>
            <a:pPr/>
            <a:t>Q4.2</a:t>
          </a:fld>
          <a:endParaRPr lang="en-US" sz="1100"/>
        </a:p>
      </cdr:txBody>
    </cdr:sp>
  </cdr:relSizeAnchor>
  <cdr:relSizeAnchor xmlns:cdr="http://schemas.openxmlformats.org/drawingml/2006/chartDrawing">
    <cdr:from>
      <cdr:x>0.92295</cdr:x>
      <cdr:y>0.05171</cdr:y>
    </cdr:from>
    <cdr:to>
      <cdr:x>0.99913</cdr:x>
      <cdr:y>0.1418</cdr:y>
    </cdr:to>
    <cdr:sp macro="" textlink="">
      <cdr:nvSpPr>
        <cdr:cNvPr id="3" name="TextBox 1"/>
        <cdr:cNvSpPr txBox="1"/>
      </cdr:nvSpPr>
      <cdr:spPr>
        <a:xfrm xmlns:a="http://schemas.openxmlformats.org/drawingml/2006/main">
          <a:off x="10087253" y="1365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0.9525</cdr:x>
      <cdr:y>0.10221</cdr:y>
    </cdr:from>
    <cdr:to>
      <cdr:x>0.99913</cdr:x>
      <cdr:y>0.23209</cdr:y>
    </cdr:to>
    <cdr:sp macro="" textlink="Analysis!$D$96">
      <cdr:nvSpPr>
        <cdr:cNvPr id="4" name="TextBox 1"/>
        <cdr:cNvSpPr txBox="1"/>
      </cdr:nvSpPr>
      <cdr:spPr>
        <a:xfrm xmlns:a="http://schemas.openxmlformats.org/drawingml/2006/main">
          <a:off x="10410296" y="2698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C34884F-3988-4C96-9E09-420CFE2C662E}" type="TxLink">
            <a:rPr lang="en-US" sz="1100" b="1"/>
            <a:pPr/>
            <a:t>-</a:t>
          </a:fld>
          <a:endParaRPr lang="en-US" sz="1100" b="1"/>
        </a:p>
      </cdr:txBody>
    </cdr:sp>
  </cdr:relSizeAnchor>
</c:userShapes>
</file>

<file path=xl/drawings/drawing51.xml><?xml version="1.0" encoding="utf-8"?>
<c:userShapes xmlns:c="http://schemas.openxmlformats.org/drawingml/2006/chart">
  <cdr:relSizeAnchor xmlns:cdr="http://schemas.openxmlformats.org/drawingml/2006/chartDrawing">
    <cdr:from>
      <cdr:x>0.00029</cdr:x>
      <cdr:y>0</cdr:y>
    </cdr:from>
    <cdr:to>
      <cdr:x>0.0567</cdr:x>
      <cdr:y>0.0974</cdr:y>
    </cdr:to>
    <cdr:sp macro="" textlink="Analysis!$B$98">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530B113-9790-459B-9399-63CD82B5CC83}" type="TxLink">
            <a:rPr lang="en-US" sz="1100"/>
            <a:pPr/>
            <a:t>Q4.2.1</a:t>
          </a:fld>
          <a:endParaRPr lang="en-US" sz="1100"/>
        </a:p>
      </cdr:txBody>
    </cdr:sp>
  </cdr:relSizeAnchor>
  <cdr:relSizeAnchor xmlns:cdr="http://schemas.openxmlformats.org/drawingml/2006/chartDrawing">
    <cdr:from>
      <cdr:x>0.92382</cdr:x>
      <cdr:y>0.07696</cdr:y>
    </cdr:from>
    <cdr:to>
      <cdr:x>1</cdr:x>
      <cdr:y>0.16705</cdr:y>
    </cdr:to>
    <cdr:sp macro="" textlink="">
      <cdr:nvSpPr>
        <cdr:cNvPr id="3" name="TextBox 1"/>
        <cdr:cNvSpPr txBox="1"/>
      </cdr:nvSpPr>
      <cdr:spPr>
        <a:xfrm xmlns:a="http://schemas.openxmlformats.org/drawingml/2006/main">
          <a:off x="10096778" y="2032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0.95337</cdr:x>
      <cdr:y>0.13829</cdr:y>
    </cdr:from>
    <cdr:to>
      <cdr:x>1</cdr:x>
      <cdr:y>0.26816</cdr:y>
    </cdr:to>
    <cdr:sp macro="" textlink="Analysis!$D$99">
      <cdr:nvSpPr>
        <cdr:cNvPr id="4" name="TextBox 1"/>
        <cdr:cNvSpPr txBox="1"/>
      </cdr:nvSpPr>
      <cdr:spPr>
        <a:xfrm xmlns:a="http://schemas.openxmlformats.org/drawingml/2006/main">
          <a:off x="10419821" y="3651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BE8BBD0-1B80-4773-8464-D57CA46872B7}" type="TxLink">
            <a:rPr lang="en-US" sz="1100" b="1"/>
            <a:pPr/>
            <a:t>-</a:t>
          </a:fld>
          <a:endParaRPr lang="en-US" sz="1100" b="1"/>
        </a:p>
      </cdr:txBody>
    </cdr:sp>
  </cdr:relSizeAnchor>
</c:userShapes>
</file>

<file path=xl/drawings/drawing52.xml><?xml version="1.0" encoding="utf-8"?>
<c:userShapes xmlns:c="http://schemas.openxmlformats.org/drawingml/2006/chart">
  <cdr:relSizeAnchor xmlns:cdr="http://schemas.openxmlformats.org/drawingml/2006/chartDrawing">
    <cdr:from>
      <cdr:x>0.00203</cdr:x>
      <cdr:y>0.00482</cdr:y>
    </cdr:from>
    <cdr:to>
      <cdr:x>0.05844</cdr:x>
      <cdr:y>0.1024</cdr:y>
    </cdr:to>
    <cdr:sp macro="" textlink="Analysis!$B$101">
      <cdr:nvSpPr>
        <cdr:cNvPr id="2" name="TextBox 1"/>
        <cdr:cNvSpPr txBox="1"/>
      </cdr:nvSpPr>
      <cdr:spPr>
        <a:xfrm xmlns:a="http://schemas.openxmlformats.org/drawingml/2006/main">
          <a:off x="22225"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237EE93-B262-46C8-8A8F-E92DE0A4DFAB}" type="TxLink">
            <a:rPr lang="en-US" sz="1100"/>
            <a:pPr/>
            <a:t>Q4.3</a:t>
          </a:fld>
          <a:endParaRPr lang="en-US" sz="1100"/>
        </a:p>
      </cdr:txBody>
    </cdr:sp>
  </cdr:relSizeAnchor>
  <cdr:relSizeAnchor xmlns:cdr="http://schemas.openxmlformats.org/drawingml/2006/chartDrawing">
    <cdr:from>
      <cdr:x>0.92321</cdr:x>
      <cdr:y>0.07349</cdr:y>
    </cdr:from>
    <cdr:to>
      <cdr:x>0.99939</cdr:x>
      <cdr:y>0.16374</cdr:y>
    </cdr:to>
    <cdr:sp macro="" textlink="">
      <cdr:nvSpPr>
        <cdr:cNvPr id="3" name="TextBox 1"/>
        <cdr:cNvSpPr txBox="1"/>
      </cdr:nvSpPr>
      <cdr:spPr>
        <a:xfrm xmlns:a="http://schemas.openxmlformats.org/drawingml/2006/main">
          <a:off x="10090150" y="1936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0.95337</cdr:x>
      <cdr:y>0.12408</cdr:y>
    </cdr:from>
    <cdr:to>
      <cdr:x>1</cdr:x>
      <cdr:y>0.25419</cdr:y>
    </cdr:to>
    <cdr:sp macro="" textlink="Analysis!$D$102">
      <cdr:nvSpPr>
        <cdr:cNvPr id="4" name="TextBox 1"/>
        <cdr:cNvSpPr txBox="1"/>
      </cdr:nvSpPr>
      <cdr:spPr>
        <a:xfrm xmlns:a="http://schemas.openxmlformats.org/drawingml/2006/main">
          <a:off x="10419821" y="3270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F820A28-845F-4AB1-A8C3-DDD1CCF76A0A}" type="TxLink">
            <a:rPr lang="en-US" sz="1100" b="1"/>
            <a:pPr/>
            <a:t>-</a:t>
          </a:fld>
          <a:endParaRPr lang="en-US" sz="1100" b="1"/>
        </a:p>
      </cdr:txBody>
    </cdr:sp>
  </cdr:relSizeAnchor>
</c:userShapes>
</file>

<file path=xl/drawings/drawing53.xml><?xml version="1.0" encoding="utf-8"?>
<c:userShapes xmlns:c="http://schemas.openxmlformats.org/drawingml/2006/chart">
  <cdr:relSizeAnchor xmlns:cdr="http://schemas.openxmlformats.org/drawingml/2006/chartDrawing">
    <cdr:from>
      <cdr:x>0</cdr:x>
      <cdr:y>0.0012</cdr:y>
    </cdr:from>
    <cdr:to>
      <cdr:x>0.05641</cdr:x>
      <cdr:y>0.09861</cdr:y>
    </cdr:to>
    <cdr:sp macro="" textlink="Analysis!$B$104">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0E949E7-1A73-4D5B-A122-FB4C1FF284BC}" type="TxLink">
            <a:rPr lang="en-US" sz="1100"/>
            <a:pPr/>
            <a:t>Q4.3.1</a:t>
          </a:fld>
          <a:endParaRPr lang="en-US" sz="1100"/>
        </a:p>
      </cdr:txBody>
    </cdr:sp>
  </cdr:relSizeAnchor>
  <cdr:relSizeAnchor xmlns:cdr="http://schemas.openxmlformats.org/drawingml/2006/chartDrawing">
    <cdr:from>
      <cdr:x>0.92382</cdr:x>
      <cdr:y>0.06614</cdr:y>
    </cdr:from>
    <cdr:to>
      <cdr:x>1</cdr:x>
      <cdr:y>0.15623</cdr:y>
    </cdr:to>
    <cdr:sp macro="" textlink="">
      <cdr:nvSpPr>
        <cdr:cNvPr id="3" name="TextBox 1"/>
        <cdr:cNvSpPr txBox="1"/>
      </cdr:nvSpPr>
      <cdr:spPr>
        <a:xfrm xmlns:a="http://schemas.openxmlformats.org/drawingml/2006/main">
          <a:off x="10096778" y="1746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0.95337</cdr:x>
      <cdr:y>0.12025</cdr:y>
    </cdr:from>
    <cdr:to>
      <cdr:x>1</cdr:x>
      <cdr:y>0.25012</cdr:y>
    </cdr:to>
    <cdr:sp macro="" textlink="Analysis!$D$108">
      <cdr:nvSpPr>
        <cdr:cNvPr id="4" name="TextBox 1"/>
        <cdr:cNvSpPr txBox="1"/>
      </cdr:nvSpPr>
      <cdr:spPr>
        <a:xfrm xmlns:a="http://schemas.openxmlformats.org/drawingml/2006/main">
          <a:off x="10419821" y="3175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30FE34D-3562-4E0B-9A3A-2AB5D64FE3AA}" type="TxLink">
            <a:rPr lang="en-US" sz="1100" b="1"/>
            <a:pPr/>
            <a:t>-</a:t>
          </a:fld>
          <a:endParaRPr lang="en-US" sz="1100" b="1"/>
        </a:p>
      </cdr:txBody>
    </cdr:sp>
  </cdr:relSizeAnchor>
</c:userShapes>
</file>

<file path=xl/drawings/drawing54.xml><?xml version="1.0" encoding="utf-8"?>
<c:userShapes xmlns:c="http://schemas.openxmlformats.org/drawingml/2006/chart">
  <cdr:relSizeAnchor xmlns:cdr="http://schemas.openxmlformats.org/drawingml/2006/chartDrawing">
    <cdr:from>
      <cdr:x>0</cdr:x>
      <cdr:y>0</cdr:y>
    </cdr:from>
    <cdr:to>
      <cdr:x>0.12816</cdr:x>
      <cdr:y>0.09758</cdr:y>
    </cdr:to>
    <cdr:sp macro="" textlink="Analysis!$B$107">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3618ECE-BA61-4348-B42A-16807CCE693B}" type="TxLink">
            <a:rPr lang="en-US" sz="1100"/>
            <a:pPr/>
            <a:t>Q4.4</a:t>
          </a:fld>
          <a:endParaRPr lang="en-US" sz="1100"/>
        </a:p>
      </cdr:txBody>
    </cdr:sp>
  </cdr:relSizeAnchor>
  <cdr:relSizeAnchor xmlns:cdr="http://schemas.openxmlformats.org/drawingml/2006/chartDrawing">
    <cdr:from>
      <cdr:x>0.83733</cdr:x>
      <cdr:y>0.16745</cdr:y>
    </cdr:from>
    <cdr:to>
      <cdr:x>1</cdr:x>
      <cdr:y>0.2577</cdr:y>
    </cdr:to>
    <cdr:sp macro="" textlink="">
      <cdr:nvSpPr>
        <cdr:cNvPr id="3" name="TextBox 1"/>
        <cdr:cNvSpPr txBox="1"/>
      </cdr:nvSpPr>
      <cdr:spPr>
        <a:xfrm xmlns:a="http://schemas.openxmlformats.org/drawingml/2006/main">
          <a:off x="4743450" y="4413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0.9001</cdr:x>
      <cdr:y>0.22166</cdr:y>
    </cdr:from>
    <cdr:to>
      <cdr:x>0.99005</cdr:x>
      <cdr:y>0.35177</cdr:y>
    </cdr:to>
    <cdr:sp macro="" textlink="Analysis!$D$108">
      <cdr:nvSpPr>
        <cdr:cNvPr id="4" name="TextBox 1"/>
        <cdr:cNvSpPr txBox="1"/>
      </cdr:nvSpPr>
      <cdr:spPr>
        <a:xfrm xmlns:a="http://schemas.openxmlformats.org/drawingml/2006/main">
          <a:off x="5099050" y="5842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DB10A36-0D7E-414C-9D09-73887BFA7842}" type="TxLink">
            <a:rPr lang="en-US" sz="1100" b="1"/>
            <a:pPr/>
            <a:t>-</a:t>
          </a:fld>
          <a:endParaRPr lang="en-US" sz="1100" b="1"/>
        </a:p>
      </cdr:txBody>
    </cdr:sp>
  </cdr:relSizeAnchor>
</c:userShapes>
</file>

<file path=xl/drawings/drawing55.xml><?xml version="1.0" encoding="utf-8"?>
<c:userShapes xmlns:c="http://schemas.openxmlformats.org/drawingml/2006/chart">
  <cdr:relSizeAnchor xmlns:cdr="http://schemas.openxmlformats.org/drawingml/2006/chartDrawing">
    <cdr:from>
      <cdr:x>0.00029</cdr:x>
      <cdr:y>0.0012</cdr:y>
    </cdr:from>
    <cdr:to>
      <cdr:x>0.0567</cdr:x>
      <cdr:y>0.09861</cdr:y>
    </cdr:to>
    <cdr:sp macro="" textlink="Analysis!$B$110">
      <cdr:nvSpPr>
        <cdr:cNvPr id="2" name="TextBox 1"/>
        <cdr:cNvSpPr txBox="1"/>
      </cdr:nvSpPr>
      <cdr:spPr>
        <a:xfrm xmlns:a="http://schemas.openxmlformats.org/drawingml/2006/main">
          <a:off x="317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5237FC3-1AEA-492C-8FDE-C156193911BF}" type="TxLink">
            <a:rPr lang="en-US" sz="1100"/>
            <a:pPr/>
            <a:t>Q4.4.1</a:t>
          </a:fld>
          <a:endParaRPr lang="en-US" sz="1100"/>
        </a:p>
      </cdr:txBody>
    </cdr:sp>
  </cdr:relSizeAnchor>
  <cdr:relSizeAnchor xmlns:cdr="http://schemas.openxmlformats.org/drawingml/2006/chartDrawing">
    <cdr:from>
      <cdr:x>0.92382</cdr:x>
      <cdr:y>0.10221</cdr:y>
    </cdr:from>
    <cdr:to>
      <cdr:x>1</cdr:x>
      <cdr:y>0.1923</cdr:y>
    </cdr:to>
    <cdr:sp macro="" textlink="">
      <cdr:nvSpPr>
        <cdr:cNvPr id="3" name="TextBox 1"/>
        <cdr:cNvSpPr txBox="1"/>
      </cdr:nvSpPr>
      <cdr:spPr>
        <a:xfrm xmlns:a="http://schemas.openxmlformats.org/drawingml/2006/main">
          <a:off x="10096778" y="2698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0.95337</cdr:x>
      <cdr:y>0.14911</cdr:y>
    </cdr:from>
    <cdr:to>
      <cdr:x>1</cdr:x>
      <cdr:y>0.27899</cdr:y>
    </cdr:to>
    <cdr:sp macro="" textlink="Analysis!$D$111">
      <cdr:nvSpPr>
        <cdr:cNvPr id="4" name="TextBox 1"/>
        <cdr:cNvSpPr txBox="1"/>
      </cdr:nvSpPr>
      <cdr:spPr>
        <a:xfrm xmlns:a="http://schemas.openxmlformats.org/drawingml/2006/main">
          <a:off x="10419821"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F3B3809-C050-4EA6-9A0C-DEC75D98FFE0}" type="TxLink">
            <a:rPr lang="en-US" sz="1100" b="1"/>
            <a:pPr/>
            <a:t>-</a:t>
          </a:fld>
          <a:endParaRPr lang="en-US" sz="1100" b="1"/>
        </a:p>
      </cdr:txBody>
    </cdr:sp>
  </cdr:relSizeAnchor>
</c:userShapes>
</file>

<file path=xl/drawings/drawing56.xml><?xml version="1.0" encoding="utf-8"?>
<c:userShapes xmlns:c="http://schemas.openxmlformats.org/drawingml/2006/chart">
  <cdr:relSizeAnchor xmlns:cdr="http://schemas.openxmlformats.org/drawingml/2006/chartDrawing">
    <cdr:from>
      <cdr:x>0</cdr:x>
      <cdr:y>0.00405</cdr:y>
    </cdr:from>
    <cdr:to>
      <cdr:x>0.06554</cdr:x>
      <cdr:y>0.08596</cdr:y>
    </cdr:to>
    <cdr:sp macro="" textlink="Analysis!$B$119">
      <cdr:nvSpPr>
        <cdr:cNvPr id="2" name="TextBox 1"/>
        <cdr:cNvSpPr txBox="1"/>
      </cdr:nvSpPr>
      <cdr:spPr>
        <a:xfrm xmlns:a="http://schemas.openxmlformats.org/drawingml/2006/main">
          <a:off x="0"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8B91A03-F6BB-4A3C-80F1-B01B10A29CBA}" type="TxLink">
            <a:rPr lang="en-US" sz="1100"/>
            <a:pPr/>
            <a:t>Q5.1.1</a:t>
          </a:fld>
          <a:endParaRPr lang="en-US" sz="1100"/>
        </a:p>
      </cdr:txBody>
    </cdr:sp>
  </cdr:relSizeAnchor>
  <cdr:relSizeAnchor xmlns:cdr="http://schemas.openxmlformats.org/drawingml/2006/chartDrawing">
    <cdr:from>
      <cdr:x>0.90059</cdr:x>
      <cdr:y>0.06169</cdr:y>
    </cdr:from>
    <cdr:to>
      <cdr:x>0.99857</cdr:x>
      <cdr:y>0.13745</cdr:y>
    </cdr:to>
    <cdr:sp macro="" textlink="">
      <cdr:nvSpPr>
        <cdr:cNvPr id="3" name="TextBox 1"/>
        <cdr:cNvSpPr txBox="1"/>
      </cdr:nvSpPr>
      <cdr:spPr>
        <a:xfrm xmlns:a="http://schemas.openxmlformats.org/drawingml/2006/main">
          <a:off x="8470900" y="1936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0.93198</cdr:x>
      <cdr:y>0.11326</cdr:y>
    </cdr:from>
    <cdr:to>
      <cdr:x>0.98616</cdr:x>
      <cdr:y>0.22248</cdr:y>
    </cdr:to>
    <cdr:sp macro="" textlink="Analysis!$D$120">
      <cdr:nvSpPr>
        <cdr:cNvPr id="4" name="TextBox 1"/>
        <cdr:cNvSpPr txBox="1"/>
      </cdr:nvSpPr>
      <cdr:spPr>
        <a:xfrm xmlns:a="http://schemas.openxmlformats.org/drawingml/2006/main">
          <a:off x="8766175" y="3556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2F0A8B1-991E-42AB-B76A-EAD27B48897C}" type="TxLink">
            <a:rPr lang="en-US" sz="1100" b="1"/>
            <a:pPr/>
            <a:t>-</a:t>
          </a:fld>
          <a:endParaRPr lang="en-US" sz="1100" b="1"/>
        </a:p>
      </cdr:txBody>
    </cdr:sp>
  </cdr:relSizeAnchor>
</c:userShapes>
</file>

<file path=xl/drawings/drawing57.xml><?xml version="1.0" encoding="utf-8"?>
<c:userShapes xmlns:c="http://schemas.openxmlformats.org/drawingml/2006/chart">
  <cdr:relSizeAnchor xmlns:cdr="http://schemas.openxmlformats.org/drawingml/2006/chartDrawing">
    <cdr:from>
      <cdr:x>0.00412</cdr:x>
      <cdr:y>0.00101</cdr:y>
    </cdr:from>
    <cdr:to>
      <cdr:x>0.11842</cdr:x>
      <cdr:y>0.08293</cdr:y>
    </cdr:to>
    <cdr:sp macro="" textlink="Analysis!$B$122">
      <cdr:nvSpPr>
        <cdr:cNvPr id="2" name="TextBox 1"/>
        <cdr:cNvSpPr txBox="1"/>
      </cdr:nvSpPr>
      <cdr:spPr>
        <a:xfrm xmlns:a="http://schemas.openxmlformats.org/drawingml/2006/main">
          <a:off x="2222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6627FE8-86E3-44B2-A522-0F86CA5602C2}" type="TxLink">
            <a:rPr lang="en-US" sz="1100"/>
            <a:pPr/>
            <a:t>Q5.2</a:t>
          </a:fld>
          <a:endParaRPr lang="en-US" sz="1100"/>
        </a:p>
      </cdr:txBody>
    </cdr:sp>
  </cdr:relSizeAnchor>
  <cdr:relSizeAnchor xmlns:cdr="http://schemas.openxmlformats.org/drawingml/2006/chartDrawing">
    <cdr:from>
      <cdr:x>0.82914</cdr:x>
      <cdr:y>0.09506</cdr:y>
    </cdr:from>
    <cdr:to>
      <cdr:x>1</cdr:x>
      <cdr:y>0.17082</cdr:y>
    </cdr:to>
    <cdr:sp macro="" textlink="">
      <cdr:nvSpPr>
        <cdr:cNvPr id="3" name="TextBox 1"/>
        <cdr:cNvSpPr txBox="1"/>
      </cdr:nvSpPr>
      <cdr:spPr>
        <a:xfrm xmlns:a="http://schemas.openxmlformats.org/drawingml/2006/main">
          <a:off x="4471986" y="29845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0.89242</cdr:x>
      <cdr:y>0.14057</cdr:y>
    </cdr:from>
    <cdr:to>
      <cdr:x>0.9869</cdr:x>
      <cdr:y>0.24979</cdr:y>
    </cdr:to>
    <cdr:sp macro="" textlink="Analysis!$D$123">
      <cdr:nvSpPr>
        <cdr:cNvPr id="4" name="TextBox 1"/>
        <cdr:cNvSpPr txBox="1"/>
      </cdr:nvSpPr>
      <cdr:spPr>
        <a:xfrm xmlns:a="http://schemas.openxmlformats.org/drawingml/2006/main">
          <a:off x="4813300" y="4413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57B8D8D-7534-4EE1-96C2-86AB0228635C}" type="TxLink">
            <a:rPr lang="en-US" sz="1100" b="1"/>
            <a:pPr/>
            <a:t>-</a:t>
          </a:fld>
          <a:endParaRPr lang="en-US" sz="1100" b="1"/>
        </a:p>
      </cdr:txBody>
    </cdr:sp>
  </cdr:relSizeAnchor>
</c:userShapes>
</file>

<file path=xl/drawings/drawing58.xml><?xml version="1.0" encoding="utf-8"?>
<c:userShapes xmlns:c="http://schemas.openxmlformats.org/drawingml/2006/chart">
  <cdr:relSizeAnchor xmlns:cdr="http://schemas.openxmlformats.org/drawingml/2006/chartDrawing">
    <cdr:from>
      <cdr:x>0.00548</cdr:x>
      <cdr:y>0</cdr:y>
    </cdr:from>
    <cdr:to>
      <cdr:x>0.1118</cdr:x>
      <cdr:y>0.08191</cdr:y>
    </cdr:to>
    <cdr:sp macro="" textlink="Analysis!$B$125">
      <cdr:nvSpPr>
        <cdr:cNvPr id="2" name="TextBox 1"/>
        <cdr:cNvSpPr txBox="1"/>
      </cdr:nvSpPr>
      <cdr:spPr>
        <a:xfrm xmlns:a="http://schemas.openxmlformats.org/drawingml/2006/main">
          <a:off x="3175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4101D9D-FED3-499D-BD04-516C280894DA}" type="TxLink">
            <a:rPr lang="en-US" sz="1100"/>
            <a:pPr/>
            <a:t>Q5.2.1</a:t>
          </a:fld>
          <a:endParaRPr lang="en-US" sz="1100"/>
        </a:p>
      </cdr:txBody>
    </cdr:sp>
  </cdr:relSizeAnchor>
  <cdr:relSizeAnchor xmlns:cdr="http://schemas.openxmlformats.org/drawingml/2006/chartDrawing">
    <cdr:from>
      <cdr:x>0.84107</cdr:x>
      <cdr:y>0.10416</cdr:y>
    </cdr:from>
    <cdr:to>
      <cdr:x>1</cdr:x>
      <cdr:y>0.17993</cdr:y>
    </cdr:to>
    <cdr:sp macro="" textlink="">
      <cdr:nvSpPr>
        <cdr:cNvPr id="3" name="TextBox 1"/>
        <cdr:cNvSpPr txBox="1"/>
      </cdr:nvSpPr>
      <cdr:spPr>
        <a:xfrm xmlns:a="http://schemas.openxmlformats.org/drawingml/2006/main">
          <a:off x="4876799" y="3270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0.88925</cdr:x>
      <cdr:y>0.1436</cdr:y>
    </cdr:from>
    <cdr:to>
      <cdr:x>0.97714</cdr:x>
      <cdr:y>0.25282</cdr:y>
    </cdr:to>
    <cdr:sp macro="" textlink="Analysis!$D$126">
      <cdr:nvSpPr>
        <cdr:cNvPr id="4" name="TextBox 1"/>
        <cdr:cNvSpPr txBox="1"/>
      </cdr:nvSpPr>
      <cdr:spPr>
        <a:xfrm xmlns:a="http://schemas.openxmlformats.org/drawingml/2006/main">
          <a:off x="5156200" y="4508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25FB4DA-1989-4EA0-8EAB-93113773B7D1}" type="TxLink">
            <a:rPr lang="en-US" sz="1100" b="1"/>
            <a:pPr/>
            <a:t>-</a:t>
          </a:fld>
          <a:endParaRPr lang="en-US" sz="1100" b="1"/>
        </a:p>
      </cdr:txBody>
    </cdr:sp>
  </cdr:relSizeAnchor>
</c:userShapes>
</file>

<file path=xl/drawings/drawing59.xml><?xml version="1.0" encoding="utf-8"?>
<c:userShapes xmlns:c="http://schemas.openxmlformats.org/drawingml/2006/chart">
  <cdr:relSizeAnchor xmlns:cdr="http://schemas.openxmlformats.org/drawingml/2006/chartDrawing">
    <cdr:from>
      <cdr:x>0.00034</cdr:x>
      <cdr:y>0</cdr:y>
    </cdr:from>
    <cdr:to>
      <cdr:x>0.06588</cdr:x>
      <cdr:y>0.08179</cdr:y>
    </cdr:to>
    <cdr:sp macro="" textlink="Analysis!$B$128">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2B53D12-5F10-4B49-B27E-13CD7A7210BB}" type="TxLink">
            <a:rPr lang="en-US" sz="1100"/>
            <a:pPr/>
            <a:t>Q5.3</a:t>
          </a:fld>
          <a:endParaRPr lang="en-US" sz="1100"/>
        </a:p>
      </cdr:txBody>
    </cdr:sp>
  </cdr:relSizeAnchor>
  <cdr:relSizeAnchor xmlns:cdr="http://schemas.openxmlformats.org/drawingml/2006/chartDrawing">
    <cdr:from>
      <cdr:x>0.90203</cdr:x>
      <cdr:y>0.06462</cdr:y>
    </cdr:from>
    <cdr:to>
      <cdr:x>1</cdr:x>
      <cdr:y>0.14027</cdr:y>
    </cdr:to>
    <cdr:sp macro="" textlink="">
      <cdr:nvSpPr>
        <cdr:cNvPr id="3" name="TextBox 1"/>
        <cdr:cNvSpPr txBox="1"/>
      </cdr:nvSpPr>
      <cdr:spPr>
        <a:xfrm xmlns:a="http://schemas.openxmlformats.org/drawingml/2006/main">
          <a:off x="8484393" y="20320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0.93198</cdr:x>
      <cdr:y>0.11309</cdr:y>
    </cdr:from>
    <cdr:to>
      <cdr:x>0.98616</cdr:x>
      <cdr:y>0.22215</cdr:y>
    </cdr:to>
    <cdr:sp macro="" textlink="Analysis!$D$129">
      <cdr:nvSpPr>
        <cdr:cNvPr id="4" name="TextBox 1"/>
        <cdr:cNvSpPr txBox="1"/>
      </cdr:nvSpPr>
      <cdr:spPr>
        <a:xfrm xmlns:a="http://schemas.openxmlformats.org/drawingml/2006/main">
          <a:off x="8766175" y="3556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80915E2-2FDF-4E66-A406-FAD556B7A4B4}" type="TxLink">
            <a:rPr lang="en-US" sz="1100" b="1"/>
            <a:pPr/>
            <a:t>-</a:t>
          </a:fld>
          <a:endParaRPr lang="en-US" sz="1100" b="1"/>
        </a:p>
      </cdr:txBody>
    </cdr:sp>
  </cdr:relSizeAnchor>
</c:userShapes>
</file>

<file path=xl/drawings/drawing6.xml><?xml version="1.0" encoding="utf-8"?>
<c:userShapes xmlns:c="http://schemas.openxmlformats.org/drawingml/2006/chart">
  <cdr:relSizeAnchor xmlns:cdr="http://schemas.openxmlformats.org/drawingml/2006/chartDrawing">
    <cdr:from>
      <cdr:x>0.00456</cdr:x>
      <cdr:y>0</cdr:y>
    </cdr:from>
    <cdr:to>
      <cdr:x>0.13111</cdr:x>
      <cdr:y>0.10318</cdr:y>
    </cdr:to>
    <cdr:sp macro="" textlink="Analysis!$B$23">
      <cdr:nvSpPr>
        <cdr:cNvPr id="2" name="TextBox 1"/>
        <cdr:cNvSpPr txBox="1"/>
      </cdr:nvSpPr>
      <cdr:spPr>
        <a:xfrm xmlns:a="http://schemas.openxmlformats.org/drawingml/2006/main">
          <a:off x="22224"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10ACE04-8022-46DA-BE61-CC2363090AAB}" type="TxLink">
            <a:rPr lang="en-US" sz="1100"/>
            <a:pPr/>
            <a:t>Q1.1.2</a:t>
          </a:fld>
          <a:endParaRPr lang="en-US" sz="1100"/>
        </a:p>
      </cdr:txBody>
    </cdr:sp>
  </cdr:relSizeAnchor>
  <cdr:relSizeAnchor xmlns:cdr="http://schemas.openxmlformats.org/drawingml/2006/chartDrawing">
    <cdr:from>
      <cdr:x>0.87856</cdr:x>
      <cdr:y>0.14268</cdr:y>
    </cdr:from>
    <cdr:to>
      <cdr:x>0.99783</cdr:x>
      <cdr:y>0.28025</cdr:y>
    </cdr:to>
    <cdr:sp macro="" textlink="Analysis!$D$24">
      <cdr:nvSpPr>
        <cdr:cNvPr id="3" name="TextBox 1"/>
        <cdr:cNvSpPr txBox="1"/>
      </cdr:nvSpPr>
      <cdr:spPr>
        <a:xfrm xmlns:a="http://schemas.openxmlformats.org/drawingml/2006/main">
          <a:off x="4279900" y="355600"/>
          <a:ext cx="581025"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E7E49D3-1CDE-43BC-997E-5249472F181D}" type="TxLink">
            <a:rPr lang="en-US" sz="1100" b="1"/>
            <a:pPr/>
            <a:t>-</a:t>
          </a:fld>
          <a:endParaRPr lang="en-US" sz="1100" b="1"/>
        </a:p>
      </cdr:txBody>
    </cdr:sp>
  </cdr:relSizeAnchor>
  <cdr:relSizeAnchor xmlns:cdr="http://schemas.openxmlformats.org/drawingml/2006/chartDrawing">
    <cdr:from>
      <cdr:x>0.81344</cdr:x>
      <cdr:y>0.08153</cdr:y>
    </cdr:from>
    <cdr:to>
      <cdr:x>0.98436</cdr:x>
      <cdr:y>0.17696</cdr:y>
    </cdr:to>
    <cdr:sp macro="" textlink="">
      <cdr:nvSpPr>
        <cdr:cNvPr id="6" name="TextBox 2"/>
        <cdr:cNvSpPr txBox="1"/>
      </cdr:nvSpPr>
      <cdr:spPr>
        <a:xfrm xmlns:a="http://schemas.openxmlformats.org/drawingml/2006/main">
          <a:off x="3962678" y="2032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60.xml><?xml version="1.0" encoding="utf-8"?>
<c:userShapes xmlns:c="http://schemas.openxmlformats.org/drawingml/2006/chart">
  <cdr:relSizeAnchor xmlns:cdr="http://schemas.openxmlformats.org/drawingml/2006/chartDrawing">
    <cdr:from>
      <cdr:x>0.00349</cdr:x>
      <cdr:y>0.00101</cdr:y>
    </cdr:from>
    <cdr:to>
      <cdr:x>0.0623</cdr:x>
      <cdr:y>0.0828</cdr:y>
    </cdr:to>
    <cdr:sp macro="" textlink="Analysis!$B$173">
      <cdr:nvSpPr>
        <cdr:cNvPr id="2" name="TextBox 1"/>
        <cdr:cNvSpPr txBox="1"/>
      </cdr:nvSpPr>
      <cdr:spPr>
        <a:xfrm xmlns:a="http://schemas.openxmlformats.org/drawingml/2006/main">
          <a:off x="52025" y="3124"/>
          <a:ext cx="876664" cy="25301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E47D6C8-A543-4D04-BD31-4522F0C39342}" type="TxLink">
            <a:rPr lang="en-US" sz="1100"/>
            <a:pPr/>
            <a:t>Q9.1</a:t>
          </a:fld>
          <a:endParaRPr lang="en-US" sz="1100"/>
        </a:p>
      </cdr:txBody>
    </cdr:sp>
  </cdr:relSizeAnchor>
  <cdr:relSizeAnchor xmlns:cdr="http://schemas.openxmlformats.org/drawingml/2006/chartDrawing">
    <cdr:from>
      <cdr:x>0.93818</cdr:x>
      <cdr:y>0.06261</cdr:y>
    </cdr:from>
    <cdr:to>
      <cdr:x>1</cdr:x>
      <cdr:y>0.1395</cdr:y>
    </cdr:to>
    <cdr:sp macro="" textlink="">
      <cdr:nvSpPr>
        <cdr:cNvPr id="3" name="TextBox 1"/>
        <cdr:cNvSpPr txBox="1"/>
      </cdr:nvSpPr>
      <cdr:spPr>
        <a:xfrm xmlns:a="http://schemas.openxmlformats.org/drawingml/2006/main">
          <a:off x="13985080" y="1936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0.95996</cdr:x>
      <cdr:y>0.11187</cdr:y>
    </cdr:from>
    <cdr:to>
      <cdr:x>0.99414</cdr:x>
      <cdr:y>0.22272</cdr:y>
    </cdr:to>
    <cdr:sp macro="" textlink="Analysis!$D$174">
      <cdr:nvSpPr>
        <cdr:cNvPr id="4" name="TextBox 1"/>
        <cdr:cNvSpPr txBox="1"/>
      </cdr:nvSpPr>
      <cdr:spPr>
        <a:xfrm xmlns:a="http://schemas.openxmlformats.org/drawingml/2006/main">
          <a:off x="14309725" y="3460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47C904A-009F-4594-AE10-47FBFD5AA3D7}" type="TxLink">
            <a:rPr lang="en-US" sz="1100" b="1"/>
            <a:pPr/>
            <a:t>-</a:t>
          </a:fld>
          <a:endParaRPr lang="en-US" sz="1100" b="1"/>
        </a:p>
      </cdr:txBody>
    </cdr:sp>
  </cdr:relSizeAnchor>
</c:userShapes>
</file>

<file path=xl/drawings/drawing61.xml><?xml version="1.0" encoding="utf-8"?>
<c:userShapes xmlns:c="http://schemas.openxmlformats.org/drawingml/2006/chart">
  <cdr:relSizeAnchor xmlns:cdr="http://schemas.openxmlformats.org/drawingml/2006/chartDrawing">
    <cdr:from>
      <cdr:x>0.00349</cdr:x>
      <cdr:y>0.00101</cdr:y>
    </cdr:from>
    <cdr:to>
      <cdr:x>0.10032</cdr:x>
      <cdr:y>0.0828</cdr:y>
    </cdr:to>
    <cdr:sp macro="" textlink="Analysis!$B$170">
      <cdr:nvSpPr>
        <cdr:cNvPr id="2" name="TextBox 1"/>
        <cdr:cNvSpPr txBox="1"/>
      </cdr:nvSpPr>
      <cdr:spPr>
        <a:xfrm xmlns:a="http://schemas.openxmlformats.org/drawingml/2006/main">
          <a:off x="2222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CF5CE92-AD38-4309-8DFD-92117CAF2381}" type="TxLink">
            <a:rPr lang="en-US" sz="1100"/>
            <a:pPr/>
            <a:t>Q8.3</a:t>
          </a:fld>
          <a:endParaRPr lang="en-US" sz="1100"/>
        </a:p>
      </cdr:txBody>
    </cdr:sp>
  </cdr:relSizeAnchor>
  <cdr:relSizeAnchor xmlns:cdr="http://schemas.openxmlformats.org/drawingml/2006/chartDrawing">
    <cdr:from>
      <cdr:x>0.85526</cdr:x>
      <cdr:y>0.09189</cdr:y>
    </cdr:from>
    <cdr:to>
      <cdr:x>1</cdr:x>
      <cdr:y>0.16754</cdr:y>
    </cdr:to>
    <cdr:sp macro="" textlink="">
      <cdr:nvSpPr>
        <cdr:cNvPr id="3" name="TextBox 1"/>
        <cdr:cNvSpPr txBox="1"/>
      </cdr:nvSpPr>
      <cdr:spPr>
        <a:xfrm xmlns:a="http://schemas.openxmlformats.org/drawingml/2006/main">
          <a:off x="5445389" y="2889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0.8996</cdr:x>
      <cdr:y>0.14036</cdr:y>
    </cdr:from>
    <cdr:to>
      <cdr:x>0.97964</cdr:x>
      <cdr:y>0.24941</cdr:y>
    </cdr:to>
    <cdr:sp macro="" textlink="Analysis!$D$171">
      <cdr:nvSpPr>
        <cdr:cNvPr id="4" name="TextBox 1"/>
        <cdr:cNvSpPr txBox="1"/>
      </cdr:nvSpPr>
      <cdr:spPr>
        <a:xfrm xmlns:a="http://schemas.openxmlformats.org/drawingml/2006/main">
          <a:off x="5727700" y="4413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2B7ECC8-48D2-4FC7-BE16-B6CF3995EB97}" type="TxLink">
            <a:rPr lang="en-US" sz="1100" b="1"/>
            <a:pPr/>
            <a:t>-</a:t>
          </a:fld>
          <a:endParaRPr lang="en-US" sz="1100" b="1"/>
        </a:p>
      </cdr:txBody>
    </cdr:sp>
  </cdr:relSizeAnchor>
</c:userShapes>
</file>

<file path=xl/drawings/drawing62.xml><?xml version="1.0" encoding="utf-8"?>
<c:userShapes xmlns:c="http://schemas.openxmlformats.org/drawingml/2006/chart">
  <cdr:relSizeAnchor xmlns:cdr="http://schemas.openxmlformats.org/drawingml/2006/chartDrawing">
    <cdr:from>
      <cdr:x>1.8417E-7</cdr:x>
      <cdr:y>0</cdr:y>
    </cdr:from>
    <cdr:to>
      <cdr:x>0.1035</cdr:x>
      <cdr:y>0.08179</cdr:y>
    </cdr:to>
    <cdr:sp macro="" textlink="Analysis!$B$140">
      <cdr:nvSpPr>
        <cdr:cNvPr id="2" name="TextBox 1"/>
        <cdr:cNvSpPr txBox="1"/>
      </cdr:nvSpPr>
      <cdr:spPr>
        <a:xfrm xmlns:a="http://schemas.openxmlformats.org/drawingml/2006/main">
          <a:off x="1" y="0"/>
          <a:ext cx="561974"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919148AE-01C2-4C7B-A950-A97775293A50}" type="TxLink">
            <a:rPr lang="en-US" sz="1100"/>
            <a:pPr/>
            <a:t>Q7.2.1</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0.89523</cdr:x>
      <cdr:y>0.12218</cdr:y>
    </cdr:from>
    <cdr:to>
      <cdr:x>0.98908</cdr:x>
      <cdr:y>0.23123</cdr:y>
    </cdr:to>
    <cdr:sp macro="" textlink="Analysis!$D$141">
      <cdr:nvSpPr>
        <cdr:cNvPr id="4" name="TextBox 1"/>
        <cdr:cNvSpPr txBox="1"/>
      </cdr:nvSpPr>
      <cdr:spPr>
        <a:xfrm xmlns:a="http://schemas.openxmlformats.org/drawingml/2006/main">
          <a:off x="4860919" y="384174"/>
          <a:ext cx="509585" cy="34288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919D354-FFB6-48B6-BB83-9C488738A9AF}" type="TxLink">
            <a:rPr lang="en-US" sz="1100" b="1"/>
            <a:pPr/>
            <a:t>-</a:t>
          </a:fld>
          <a:endParaRPr lang="en-US" sz="1100" b="1"/>
        </a:p>
      </cdr:txBody>
    </cdr:sp>
  </cdr:relSizeAnchor>
</c:userShapes>
</file>

<file path=xl/drawings/drawing63.xml><?xml version="1.0" encoding="utf-8"?>
<c:userShapes xmlns:c="http://schemas.openxmlformats.org/drawingml/2006/chart">
  <cdr:relSizeAnchor xmlns:cdr="http://schemas.openxmlformats.org/drawingml/2006/chartDrawing">
    <cdr:from>
      <cdr:x>0</cdr:x>
      <cdr:y>0</cdr:y>
    </cdr:from>
    <cdr:to>
      <cdr:x>0.13061</cdr:x>
      <cdr:y>0.08179</cdr:y>
    </cdr:to>
    <cdr:sp macro="" textlink="Analysis!$B$143">
      <cdr:nvSpPr>
        <cdr:cNvPr id="2" name="TextBox 1"/>
        <cdr:cNvSpPr txBox="1"/>
      </cdr:nvSpPr>
      <cdr:spPr>
        <a:xfrm xmlns:a="http://schemas.openxmlformats.org/drawingml/2006/main">
          <a:off x="0" y="0"/>
          <a:ext cx="609600"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F638720-8F34-453D-9072-E964A7CAAB1B}" type="TxLink">
            <a:rPr lang="en-US" sz="1100"/>
            <a:pPr/>
            <a:t>Q7.2.2</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0.90225</cdr:x>
      <cdr:y>0.12521</cdr:y>
    </cdr:from>
    <cdr:to>
      <cdr:x>0.9961</cdr:x>
      <cdr:y>0.23426</cdr:y>
    </cdr:to>
    <cdr:sp macro="" textlink="Analysis!$D$144">
      <cdr:nvSpPr>
        <cdr:cNvPr id="4" name="TextBox 1"/>
        <cdr:cNvSpPr txBox="1"/>
      </cdr:nvSpPr>
      <cdr:spPr>
        <a:xfrm xmlns:a="http://schemas.openxmlformats.org/drawingml/2006/main">
          <a:off x="4899039" y="393703"/>
          <a:ext cx="509585" cy="3428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2405075-738C-4646-BA82-2A113D8703A1}" type="TxLink">
            <a:rPr lang="en-US" sz="1100" b="1"/>
            <a:pPr/>
            <a:t>-</a:t>
          </a:fld>
          <a:endParaRPr lang="en-US" sz="1100" b="1"/>
        </a:p>
      </cdr:txBody>
    </cdr:sp>
  </cdr:relSizeAnchor>
</c:userShapes>
</file>

<file path=xl/drawings/drawing64.xml><?xml version="1.0" encoding="utf-8"?>
<c:userShapes xmlns:c="http://schemas.openxmlformats.org/drawingml/2006/chart">
  <cdr:relSizeAnchor xmlns:cdr="http://schemas.openxmlformats.org/drawingml/2006/chartDrawing">
    <cdr:from>
      <cdr:x>0</cdr:x>
      <cdr:y>0</cdr:y>
    </cdr:from>
    <cdr:to>
      <cdr:x>0.10728</cdr:x>
      <cdr:y>0.08179</cdr:y>
    </cdr:to>
    <cdr:sp macro="" textlink="Analysis!$B$146">
      <cdr:nvSpPr>
        <cdr:cNvPr id="2" name="TextBox 1"/>
        <cdr:cNvSpPr txBox="1"/>
      </cdr:nvSpPr>
      <cdr:spPr>
        <a:xfrm xmlns:a="http://schemas.openxmlformats.org/drawingml/2006/main">
          <a:off x="0" y="0"/>
          <a:ext cx="533399"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F4BE523-F32C-456D-9131-00399ABF64F6}" type="TxLink">
            <a:rPr lang="en-US" sz="1100"/>
            <a:pPr/>
            <a:t>Q7.3.1</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0.90225</cdr:x>
      <cdr:y>0.12521</cdr:y>
    </cdr:from>
    <cdr:to>
      <cdr:x>0.9961</cdr:x>
      <cdr:y>0.23426</cdr:y>
    </cdr:to>
    <cdr:sp macro="" textlink="Analysis!$D$147">
      <cdr:nvSpPr>
        <cdr:cNvPr id="4" name="TextBox 1"/>
        <cdr:cNvSpPr txBox="1"/>
      </cdr:nvSpPr>
      <cdr:spPr>
        <a:xfrm xmlns:a="http://schemas.openxmlformats.org/drawingml/2006/main">
          <a:off x="4899039" y="393703"/>
          <a:ext cx="509585" cy="3428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9B9C2CC5-D7DD-4C0F-B40F-5CD22660498D}" type="TxLink">
            <a:rPr lang="en-US" sz="1100" b="1"/>
            <a:pPr/>
            <a:t>-</a:t>
          </a:fld>
          <a:endParaRPr lang="en-US" sz="1100" b="1"/>
        </a:p>
      </cdr:txBody>
    </cdr:sp>
  </cdr:relSizeAnchor>
</c:userShapes>
</file>

<file path=xl/drawings/drawing65.xml><?xml version="1.0" encoding="utf-8"?>
<c:userShapes xmlns:c="http://schemas.openxmlformats.org/drawingml/2006/chart">
  <cdr:relSizeAnchor xmlns:cdr="http://schemas.openxmlformats.org/drawingml/2006/chartDrawing">
    <cdr:from>
      <cdr:x>1.8417E-7</cdr:x>
      <cdr:y>0</cdr:y>
    </cdr:from>
    <cdr:to>
      <cdr:x>0.1035</cdr:x>
      <cdr:y>0.08179</cdr:y>
    </cdr:to>
    <cdr:sp macro="" textlink="Analysis!$B$149">
      <cdr:nvSpPr>
        <cdr:cNvPr id="2" name="TextBox 1"/>
        <cdr:cNvSpPr txBox="1"/>
      </cdr:nvSpPr>
      <cdr:spPr>
        <a:xfrm xmlns:a="http://schemas.openxmlformats.org/drawingml/2006/main">
          <a:off x="1" y="0"/>
          <a:ext cx="561974"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40E672F-8BE8-4B9D-B571-C09D19F04CC7}" type="TxLink">
            <a:rPr lang="en-US" sz="1100"/>
            <a:pPr/>
            <a:t>Q7.3.2</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0.89523</cdr:x>
      <cdr:y>0.12218</cdr:y>
    </cdr:from>
    <cdr:to>
      <cdr:x>0.98908</cdr:x>
      <cdr:y>0.23123</cdr:y>
    </cdr:to>
    <cdr:sp macro="" textlink="Analysis!$D$150">
      <cdr:nvSpPr>
        <cdr:cNvPr id="4" name="TextBox 1"/>
        <cdr:cNvSpPr txBox="1"/>
      </cdr:nvSpPr>
      <cdr:spPr>
        <a:xfrm xmlns:a="http://schemas.openxmlformats.org/drawingml/2006/main">
          <a:off x="4860919" y="384174"/>
          <a:ext cx="509585" cy="34288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4A60FD5-C904-44EF-9D49-6EF29E912170}" type="TxLink">
            <a:rPr lang="en-US" sz="1100" b="1"/>
            <a:pPr/>
            <a:t>-</a:t>
          </a:fld>
          <a:endParaRPr lang="en-US" sz="1100" b="1"/>
        </a:p>
      </cdr:txBody>
    </cdr:sp>
  </cdr:relSizeAnchor>
</c:userShapes>
</file>

<file path=xl/drawings/drawing66.xml><?xml version="1.0" encoding="utf-8"?>
<c:userShapes xmlns:c="http://schemas.openxmlformats.org/drawingml/2006/chart">
  <cdr:relSizeAnchor xmlns:cdr="http://schemas.openxmlformats.org/drawingml/2006/chartDrawing">
    <cdr:from>
      <cdr:x>1.8417E-7</cdr:x>
      <cdr:y>0</cdr:y>
    </cdr:from>
    <cdr:to>
      <cdr:x>0.1035</cdr:x>
      <cdr:y>0.08179</cdr:y>
    </cdr:to>
    <cdr:sp macro="" textlink="Analysis!$B$152">
      <cdr:nvSpPr>
        <cdr:cNvPr id="2" name="TextBox 1"/>
        <cdr:cNvSpPr txBox="1"/>
      </cdr:nvSpPr>
      <cdr:spPr>
        <a:xfrm xmlns:a="http://schemas.openxmlformats.org/drawingml/2006/main">
          <a:off x="1" y="0"/>
          <a:ext cx="561974"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8E9EB01-D267-4B21-BE3F-A651F9630A0D}" type="TxLink">
            <a:rPr lang="en-US" sz="1100"/>
            <a:pPr/>
            <a:t>Q7.4</a:t>
          </a:fld>
          <a:endParaRPr lang="en-US" sz="1100"/>
        </a:p>
      </cdr:txBody>
    </cdr:sp>
  </cdr:relSizeAnchor>
  <cdr:relSizeAnchor xmlns:cdr="http://schemas.openxmlformats.org/drawingml/2006/chartDrawing">
    <cdr:from>
      <cdr:x>0.84564</cdr:x>
      <cdr:y>0.07973</cdr:y>
    </cdr:from>
    <cdr:to>
      <cdr:x>1</cdr:x>
      <cdr:y>0.15845</cdr:y>
    </cdr:to>
    <cdr:sp macro="" textlink="">
      <cdr:nvSpPr>
        <cdr:cNvPr id="3" name="TextBox 1"/>
        <cdr:cNvSpPr txBox="1"/>
      </cdr:nvSpPr>
      <cdr:spPr>
        <a:xfrm xmlns:a="http://schemas.openxmlformats.org/drawingml/2006/main">
          <a:off x="7200900" y="247650"/>
          <a:ext cx="1314449" cy="244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0.94855</cdr:x>
      <cdr:y>0.06698</cdr:y>
    </cdr:from>
    <cdr:to>
      <cdr:x>0.99888</cdr:x>
      <cdr:y>0.17603</cdr:y>
    </cdr:to>
    <cdr:sp macro="" textlink="Analysis!$D$153">
      <cdr:nvSpPr>
        <cdr:cNvPr id="4" name="TextBox 1"/>
        <cdr:cNvSpPr txBox="1"/>
      </cdr:nvSpPr>
      <cdr:spPr>
        <a:xfrm xmlns:a="http://schemas.openxmlformats.org/drawingml/2006/main">
          <a:off x="8077200" y="208067"/>
          <a:ext cx="428624" cy="3387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E5C0362-BC02-44EB-B409-AE8ABC92FFDC}" type="TxLink">
            <a:rPr lang="en-US" sz="1100" b="1"/>
            <a:pPr/>
            <a:t>-</a:t>
          </a:fld>
          <a:endParaRPr lang="en-US" sz="1100" b="1"/>
        </a:p>
      </cdr:txBody>
    </cdr:sp>
  </cdr:relSizeAnchor>
</c:userShapes>
</file>

<file path=xl/drawings/drawing7.xml><?xml version="1.0" encoding="utf-8"?>
<c:userShapes xmlns:c="http://schemas.openxmlformats.org/drawingml/2006/chart">
  <cdr:relSizeAnchor xmlns:cdr="http://schemas.openxmlformats.org/drawingml/2006/chartDrawing">
    <cdr:from>
      <cdr:x>0.00245</cdr:x>
      <cdr:y>0</cdr:y>
    </cdr:from>
    <cdr:to>
      <cdr:x>0.12143</cdr:x>
      <cdr:y>0.10327</cdr:y>
    </cdr:to>
    <cdr:sp macro="" textlink="Analysis!$B$35">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BBAEAD1-9459-46F6-912C-4D161EB24961}" type="TxLink">
            <a:rPr lang="en-US" sz="1100"/>
            <a:pPr/>
            <a:t>Q1.4</a:t>
          </a:fld>
          <a:endParaRPr lang="en-US" sz="1100"/>
        </a:p>
      </cdr:txBody>
    </cdr:sp>
  </cdr:relSizeAnchor>
  <cdr:relSizeAnchor xmlns:cdr="http://schemas.openxmlformats.org/drawingml/2006/chartDrawing">
    <cdr:from>
      <cdr:x>0.83931</cdr:x>
      <cdr:y>0.05482</cdr:y>
    </cdr:from>
    <cdr:to>
      <cdr:x>1</cdr:x>
      <cdr:y>0.15034</cdr:y>
    </cdr:to>
    <cdr:sp macro="" textlink="">
      <cdr:nvSpPr>
        <cdr:cNvPr id="3" name="TextBox 1"/>
        <cdr:cNvSpPr txBox="1"/>
      </cdr:nvSpPr>
      <cdr:spPr>
        <a:xfrm xmlns:a="http://schemas.openxmlformats.org/drawingml/2006/main">
          <a:off x="4348970" y="1365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0.89982</cdr:x>
      <cdr:y>0.11985</cdr:y>
    </cdr:from>
    <cdr:to>
      <cdr:x>0.99816</cdr:x>
      <cdr:y>0.25754</cdr:y>
    </cdr:to>
    <cdr:sp macro="" textlink="Analysis!$D$36">
      <cdr:nvSpPr>
        <cdr:cNvPr id="4" name="TextBox 1"/>
        <cdr:cNvSpPr txBox="1"/>
      </cdr:nvSpPr>
      <cdr:spPr>
        <a:xfrm xmlns:a="http://schemas.openxmlformats.org/drawingml/2006/main">
          <a:off x="4662488" y="2984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490329C-F682-4991-ABF0-3BCBFBAC926A}" type="TxLink">
            <a:rPr lang="en-US" sz="1100" b="1"/>
            <a:pPr/>
            <a:t>-</a:t>
          </a:fld>
          <a:endParaRPr lang="en-US" sz="1100" b="1"/>
        </a:p>
      </cdr:txBody>
    </cdr:sp>
  </cdr:relSizeAnchor>
</c:userShapes>
</file>

<file path=xl/drawings/drawing8.xml><?xml version="1.0" encoding="utf-8"?>
<c:userShapes xmlns:c="http://schemas.openxmlformats.org/drawingml/2006/chart">
  <cdr:relSizeAnchor xmlns:cdr="http://schemas.openxmlformats.org/drawingml/2006/chartDrawing">
    <cdr:from>
      <cdr:x>0</cdr:x>
      <cdr:y>0.00127</cdr:y>
    </cdr:from>
    <cdr:to>
      <cdr:x>0.11917</cdr:x>
      <cdr:y>0.10437</cdr:y>
    </cdr:to>
    <cdr:sp macro="" textlink="Analysis!$B$38">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2BBBEF5-C923-4500-ADB0-F0E1A7D862DE}" type="TxLink">
            <a:rPr lang="en-US" sz="1100"/>
            <a:pPr/>
            <a:t>Q1.4.1</a:t>
          </a:fld>
          <a:endParaRPr lang="en-US" sz="1100"/>
        </a:p>
      </cdr:txBody>
    </cdr:sp>
  </cdr:relSizeAnchor>
  <cdr:relSizeAnchor xmlns:cdr="http://schemas.openxmlformats.org/drawingml/2006/chartDrawing">
    <cdr:from>
      <cdr:x>0.90149</cdr:x>
      <cdr:y>0.13874</cdr:y>
    </cdr:from>
    <cdr:to>
      <cdr:x>1</cdr:x>
      <cdr:y>0.2762</cdr:y>
    </cdr:to>
    <cdr:sp macro="" textlink="Analysis!$D$39">
      <cdr:nvSpPr>
        <cdr:cNvPr id="3" name="TextBox 1"/>
        <cdr:cNvSpPr txBox="1"/>
      </cdr:nvSpPr>
      <cdr:spPr>
        <a:xfrm xmlns:a="http://schemas.openxmlformats.org/drawingml/2006/main">
          <a:off x="4663545" y="3460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FC1DB54-2302-48F2-81D7-050921B900E7}" type="TxLink">
            <a:rPr lang="en-US" sz="1100" b="1"/>
            <a:pPr/>
            <a:t>-</a:t>
          </a:fld>
          <a:endParaRPr lang="en-US" sz="1100" b="1"/>
        </a:p>
      </cdr:txBody>
    </cdr:sp>
  </cdr:relSizeAnchor>
  <cdr:relSizeAnchor xmlns:cdr="http://schemas.openxmlformats.org/drawingml/2006/chartDrawing">
    <cdr:from>
      <cdr:x>0.82917</cdr:x>
      <cdr:y>0.08146</cdr:y>
    </cdr:from>
    <cdr:to>
      <cdr:x>0.99013</cdr:x>
      <cdr:y>0.17681</cdr:y>
    </cdr:to>
    <cdr:sp macro="" textlink="">
      <cdr:nvSpPr>
        <cdr:cNvPr id="4" name="TextBox 1"/>
        <cdr:cNvSpPr txBox="1"/>
      </cdr:nvSpPr>
      <cdr:spPr>
        <a:xfrm xmlns:a="http://schemas.openxmlformats.org/drawingml/2006/main">
          <a:off x="4289425" y="2032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9.xml><?xml version="1.0" encoding="utf-8"?>
<c:userShapes xmlns:c="http://schemas.openxmlformats.org/drawingml/2006/chart">
  <cdr:relSizeAnchor xmlns:cdr="http://schemas.openxmlformats.org/drawingml/2006/chartDrawing">
    <cdr:from>
      <cdr:x>0.01193</cdr:x>
      <cdr:y>0.02028</cdr:y>
    </cdr:from>
    <cdr:to>
      <cdr:x>0.16238</cdr:x>
      <cdr:y>0.12294</cdr:y>
    </cdr:to>
    <cdr:sp macro="" textlink="">
      <cdr:nvSpPr>
        <cdr:cNvPr id="3" name="TextBox 1"/>
        <cdr:cNvSpPr txBox="1"/>
      </cdr:nvSpPr>
      <cdr:spPr>
        <a:xfrm xmlns:a="http://schemas.openxmlformats.org/drawingml/2006/main">
          <a:off x="50799" y="50800"/>
          <a:ext cx="64055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F65232A-FA5A-4B87-BEF4-F0B6D487B4FD}" type="TxLink">
            <a:rPr lang="en-US" sz="1100" b="1"/>
            <a:pPr/>
            <a:t>Q1.1</a:t>
          </a:fld>
          <a:endParaRPr lang="en-US" sz="1100" b="1"/>
        </a:p>
      </cdr:txBody>
    </cdr:sp>
  </cdr:relSizeAnchor>
  <cdr:relSizeAnchor xmlns:cdr="http://schemas.openxmlformats.org/drawingml/2006/chartDrawing">
    <cdr:from>
      <cdr:x>0.80444</cdr:x>
      <cdr:y>0.08471</cdr:y>
    </cdr:from>
    <cdr:to>
      <cdr:x>1</cdr:x>
      <cdr:y>0.15776</cdr:y>
    </cdr:to>
    <cdr:sp macro="" textlink="">
      <cdr:nvSpPr>
        <cdr:cNvPr id="4" name="TextBox 2"/>
        <cdr:cNvSpPr txBox="1"/>
      </cdr:nvSpPr>
      <cdr:spPr>
        <a:xfrm xmlns:a="http://schemas.openxmlformats.org/drawingml/2006/main">
          <a:off x="3425031" y="212194"/>
          <a:ext cx="832643" cy="1830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66CCFF"/>
  </sheetPr>
  <dimension ref="A1:N41"/>
  <sheetViews>
    <sheetView tabSelected="1" topLeftCell="A22" zoomScale="75" workbookViewId="0">
      <selection activeCell="C16" sqref="C16:L25"/>
    </sheetView>
  </sheetViews>
  <sheetFormatPr defaultColWidth="11.3984375" defaultRowHeight="13" x14ac:dyDescent="0.3"/>
  <cols>
    <col min="4" max="12" width="12.69921875" customWidth="1"/>
  </cols>
  <sheetData>
    <row r="1" spans="1:14" x14ac:dyDescent="0.3">
      <c r="A1" s="101"/>
      <c r="B1" s="101"/>
      <c r="C1" s="101"/>
      <c r="D1" s="101"/>
      <c r="E1" s="101"/>
      <c r="F1" s="101"/>
      <c r="G1" s="101"/>
      <c r="H1" s="101"/>
      <c r="I1" s="101"/>
      <c r="J1" s="101"/>
      <c r="K1" s="101"/>
      <c r="L1" s="101"/>
      <c r="M1" s="101"/>
      <c r="N1" s="101"/>
    </row>
    <row r="2" spans="1:14" x14ac:dyDescent="0.3">
      <c r="A2" s="101"/>
      <c r="B2" s="101"/>
      <c r="C2" s="101"/>
      <c r="D2" s="101"/>
      <c r="E2" s="101"/>
      <c r="F2" s="101"/>
      <c r="G2" s="101"/>
      <c r="H2" s="101"/>
      <c r="I2" s="101"/>
      <c r="J2" s="101"/>
      <c r="K2" s="101"/>
      <c r="L2" s="101"/>
      <c r="M2" s="101"/>
      <c r="N2" s="101"/>
    </row>
    <row r="3" spans="1:14" x14ac:dyDescent="0.3">
      <c r="A3" s="101"/>
      <c r="B3" s="101"/>
      <c r="C3" s="101"/>
      <c r="D3" s="101"/>
      <c r="E3" s="101"/>
      <c r="F3" s="101"/>
      <c r="G3" s="101"/>
      <c r="H3" s="101"/>
      <c r="I3" s="101"/>
      <c r="J3" s="101"/>
      <c r="K3" s="101"/>
      <c r="L3" s="101"/>
      <c r="M3" s="101"/>
      <c r="N3" s="101"/>
    </row>
    <row r="4" spans="1:14" x14ac:dyDescent="0.3">
      <c r="A4" s="101"/>
      <c r="B4" s="101"/>
      <c r="C4" s="101"/>
      <c r="D4" s="101"/>
      <c r="E4" s="101"/>
      <c r="F4" s="429"/>
      <c r="G4" s="429"/>
      <c r="H4" s="429"/>
      <c r="I4" s="429"/>
      <c r="J4" s="429"/>
      <c r="K4" s="429"/>
      <c r="L4" s="429"/>
      <c r="M4" s="429"/>
      <c r="N4" s="101"/>
    </row>
    <row r="5" spans="1:14" x14ac:dyDescent="0.3">
      <c r="A5" s="101"/>
      <c r="B5" s="101"/>
      <c r="C5" s="101"/>
      <c r="D5" s="101"/>
      <c r="E5" s="101"/>
      <c r="F5" s="429"/>
      <c r="G5" s="429"/>
      <c r="H5" s="429"/>
      <c r="I5" s="429"/>
      <c r="J5" s="429"/>
      <c r="K5" s="429"/>
      <c r="L5" s="429"/>
      <c r="M5" s="429"/>
      <c r="N5" s="101"/>
    </row>
    <row r="6" spans="1:14" x14ac:dyDescent="0.3">
      <c r="A6" s="101"/>
      <c r="B6" s="101"/>
      <c r="C6" s="101"/>
      <c r="D6" s="101"/>
      <c r="E6" s="101"/>
      <c r="F6" s="429"/>
      <c r="G6" s="429"/>
      <c r="H6" s="429"/>
      <c r="I6" s="429"/>
      <c r="J6" s="429"/>
      <c r="K6" s="429"/>
      <c r="L6" s="429"/>
      <c r="M6" s="429"/>
      <c r="N6" s="101"/>
    </row>
    <row r="7" spans="1:14" x14ac:dyDescent="0.3">
      <c r="A7" s="101"/>
      <c r="B7" s="101"/>
      <c r="C7" s="101"/>
      <c r="D7" s="101"/>
      <c r="E7" s="101"/>
      <c r="F7" s="429"/>
      <c r="G7" s="429"/>
      <c r="H7" s="429"/>
      <c r="I7" s="429"/>
      <c r="J7" s="429"/>
      <c r="K7" s="429"/>
      <c r="L7" s="429"/>
      <c r="M7" s="429"/>
      <c r="N7" s="101"/>
    </row>
    <row r="8" spans="1:14" x14ac:dyDescent="0.3">
      <c r="A8" s="101"/>
      <c r="B8" s="101"/>
      <c r="C8" s="101"/>
      <c r="D8" s="101"/>
      <c r="E8" s="101"/>
      <c r="F8" s="429"/>
      <c r="G8" s="429"/>
      <c r="H8" s="429"/>
      <c r="I8" s="429"/>
      <c r="J8" s="429"/>
      <c r="K8" s="429"/>
      <c r="L8" s="429"/>
      <c r="M8" s="429"/>
      <c r="N8" s="101"/>
    </row>
    <row r="9" spans="1:14" x14ac:dyDescent="0.3">
      <c r="A9" s="101"/>
      <c r="B9" s="101"/>
      <c r="C9" s="101"/>
      <c r="D9" s="101"/>
      <c r="E9" s="101"/>
      <c r="F9" s="429"/>
      <c r="G9" s="429"/>
      <c r="H9" s="429"/>
      <c r="I9" s="429"/>
      <c r="J9" s="429"/>
      <c r="K9" s="429"/>
      <c r="L9" s="429"/>
      <c r="M9" s="429"/>
      <c r="N9" s="101"/>
    </row>
    <row r="10" spans="1:14" x14ac:dyDescent="0.3">
      <c r="A10" s="101"/>
      <c r="B10" s="101"/>
      <c r="C10" s="101"/>
      <c r="D10" s="101"/>
      <c r="E10" s="101"/>
      <c r="F10" s="101"/>
      <c r="G10" s="101"/>
      <c r="H10" s="101"/>
      <c r="I10" s="101"/>
      <c r="J10" s="101"/>
      <c r="K10" s="101"/>
      <c r="L10" s="101"/>
      <c r="M10" s="101"/>
      <c r="N10" s="101"/>
    </row>
    <row r="11" spans="1:14" x14ac:dyDescent="0.3">
      <c r="A11" s="101"/>
      <c r="B11" s="101"/>
      <c r="C11" s="101"/>
      <c r="D11" s="101"/>
      <c r="E11" s="101"/>
      <c r="F11" s="101"/>
      <c r="G11" s="101"/>
      <c r="H11" s="101"/>
      <c r="I11" s="101"/>
      <c r="J11" s="101"/>
      <c r="K11" s="101"/>
      <c r="L11" s="101"/>
      <c r="M11" s="101"/>
      <c r="N11" s="101"/>
    </row>
    <row r="12" spans="1:14" x14ac:dyDescent="0.3">
      <c r="A12" s="101"/>
      <c r="B12" s="101"/>
      <c r="C12" s="101"/>
      <c r="D12" s="101"/>
      <c r="E12" s="101"/>
      <c r="F12" s="101"/>
      <c r="G12" s="101"/>
      <c r="H12" s="101"/>
      <c r="I12" s="101"/>
      <c r="J12" s="101"/>
      <c r="K12" s="101"/>
      <c r="L12" s="101"/>
      <c r="M12" s="101"/>
      <c r="N12" s="101"/>
    </row>
    <row r="13" spans="1:14" x14ac:dyDescent="0.3">
      <c r="A13" s="101"/>
      <c r="B13" s="101"/>
      <c r="C13" s="101"/>
      <c r="D13" s="101"/>
      <c r="E13" s="101"/>
      <c r="F13" s="101"/>
      <c r="G13" s="101"/>
      <c r="H13" s="101"/>
      <c r="I13" s="101"/>
      <c r="J13" s="101"/>
      <c r="K13" s="101"/>
      <c r="L13" s="101"/>
      <c r="M13" s="101"/>
      <c r="N13" s="101"/>
    </row>
    <row r="14" spans="1:14" x14ac:dyDescent="0.3">
      <c r="A14" s="101"/>
      <c r="B14" s="101"/>
      <c r="C14" s="101"/>
      <c r="D14" s="101"/>
      <c r="E14" s="101"/>
      <c r="F14" s="101"/>
      <c r="G14" s="101"/>
      <c r="H14" s="101"/>
      <c r="I14" s="101"/>
      <c r="J14" s="101"/>
      <c r="K14" s="101"/>
      <c r="L14" s="101"/>
      <c r="M14" s="101"/>
      <c r="N14" s="101"/>
    </row>
    <row r="15" spans="1:14" ht="13.5" thickBot="1" x14ac:dyDescent="0.35">
      <c r="A15" s="101"/>
      <c r="B15" s="101"/>
      <c r="C15" s="101"/>
      <c r="D15" s="101"/>
      <c r="E15" s="101"/>
      <c r="F15" s="101"/>
      <c r="G15" s="101"/>
      <c r="H15" s="101"/>
      <c r="I15" s="101"/>
      <c r="J15" s="101"/>
      <c r="K15" s="101"/>
      <c r="L15" s="101"/>
      <c r="M15" s="101"/>
      <c r="N15" s="101"/>
    </row>
    <row r="16" spans="1:14" ht="13.5" thickTop="1" x14ac:dyDescent="0.3">
      <c r="A16" s="101"/>
      <c r="B16" s="101"/>
      <c r="C16" s="430" t="s">
        <v>421</v>
      </c>
      <c r="D16" s="431"/>
      <c r="E16" s="431"/>
      <c r="F16" s="431"/>
      <c r="G16" s="431"/>
      <c r="H16" s="431"/>
      <c r="I16" s="431"/>
      <c r="J16" s="431"/>
      <c r="K16" s="431"/>
      <c r="L16" s="432"/>
      <c r="M16" s="101"/>
      <c r="N16" s="101"/>
    </row>
    <row r="17" spans="1:14" x14ac:dyDescent="0.3">
      <c r="A17" s="101"/>
      <c r="B17" s="101"/>
      <c r="C17" s="433"/>
      <c r="D17" s="434"/>
      <c r="E17" s="434"/>
      <c r="F17" s="434"/>
      <c r="G17" s="434"/>
      <c r="H17" s="434"/>
      <c r="I17" s="434"/>
      <c r="J17" s="434"/>
      <c r="K17" s="434"/>
      <c r="L17" s="435"/>
      <c r="M17" s="101"/>
      <c r="N17" s="101"/>
    </row>
    <row r="18" spans="1:14" x14ac:dyDescent="0.3">
      <c r="A18" s="101"/>
      <c r="B18" s="101"/>
      <c r="C18" s="433"/>
      <c r="D18" s="434"/>
      <c r="E18" s="434"/>
      <c r="F18" s="434"/>
      <c r="G18" s="434"/>
      <c r="H18" s="434"/>
      <c r="I18" s="434"/>
      <c r="J18" s="434"/>
      <c r="K18" s="434"/>
      <c r="L18" s="435"/>
      <c r="M18" s="101"/>
      <c r="N18" s="101"/>
    </row>
    <row r="19" spans="1:14" x14ac:dyDescent="0.3">
      <c r="A19" s="101"/>
      <c r="B19" s="101"/>
      <c r="C19" s="433"/>
      <c r="D19" s="434"/>
      <c r="E19" s="434"/>
      <c r="F19" s="434"/>
      <c r="G19" s="434"/>
      <c r="H19" s="434"/>
      <c r="I19" s="434"/>
      <c r="J19" s="434"/>
      <c r="K19" s="434"/>
      <c r="L19" s="435"/>
      <c r="M19" s="101"/>
      <c r="N19" s="101"/>
    </row>
    <row r="20" spans="1:14" x14ac:dyDescent="0.3">
      <c r="A20" s="101"/>
      <c r="B20" s="101"/>
      <c r="C20" s="433"/>
      <c r="D20" s="434"/>
      <c r="E20" s="434"/>
      <c r="F20" s="434"/>
      <c r="G20" s="434"/>
      <c r="H20" s="434"/>
      <c r="I20" s="434"/>
      <c r="J20" s="434"/>
      <c r="K20" s="434"/>
      <c r="L20" s="435"/>
      <c r="M20" s="101"/>
      <c r="N20" s="101"/>
    </row>
    <row r="21" spans="1:14" x14ac:dyDescent="0.3">
      <c r="A21" s="101"/>
      <c r="B21" s="101"/>
      <c r="C21" s="433"/>
      <c r="D21" s="434"/>
      <c r="E21" s="434"/>
      <c r="F21" s="434"/>
      <c r="G21" s="434"/>
      <c r="H21" s="434"/>
      <c r="I21" s="434"/>
      <c r="J21" s="434"/>
      <c r="K21" s="434"/>
      <c r="L21" s="435"/>
      <c r="M21" s="101"/>
      <c r="N21" s="101"/>
    </row>
    <row r="22" spans="1:14" x14ac:dyDescent="0.3">
      <c r="A22" s="101"/>
      <c r="B22" s="101"/>
      <c r="C22" s="433"/>
      <c r="D22" s="434"/>
      <c r="E22" s="434"/>
      <c r="F22" s="434"/>
      <c r="G22" s="434"/>
      <c r="H22" s="434"/>
      <c r="I22" s="434"/>
      <c r="J22" s="434"/>
      <c r="K22" s="434"/>
      <c r="L22" s="435"/>
      <c r="M22" s="101"/>
      <c r="N22" s="101"/>
    </row>
    <row r="23" spans="1:14" x14ac:dyDescent="0.3">
      <c r="A23" s="101"/>
      <c r="B23" s="101"/>
      <c r="C23" s="433"/>
      <c r="D23" s="434"/>
      <c r="E23" s="434"/>
      <c r="F23" s="434"/>
      <c r="G23" s="434"/>
      <c r="H23" s="434"/>
      <c r="I23" s="434"/>
      <c r="J23" s="434"/>
      <c r="K23" s="434"/>
      <c r="L23" s="435"/>
      <c r="M23" s="101"/>
      <c r="N23" s="101"/>
    </row>
    <row r="24" spans="1:14" x14ac:dyDescent="0.3">
      <c r="A24" s="101"/>
      <c r="B24" s="101"/>
      <c r="C24" s="433"/>
      <c r="D24" s="434"/>
      <c r="E24" s="434"/>
      <c r="F24" s="434"/>
      <c r="G24" s="434"/>
      <c r="H24" s="434"/>
      <c r="I24" s="434"/>
      <c r="J24" s="434"/>
      <c r="K24" s="434"/>
      <c r="L24" s="435"/>
      <c r="M24" s="101"/>
      <c r="N24" s="101"/>
    </row>
    <row r="25" spans="1:14" ht="13.5" thickBot="1" x14ac:dyDescent="0.35">
      <c r="A25" s="101"/>
      <c r="B25" s="101"/>
      <c r="C25" s="436"/>
      <c r="D25" s="437"/>
      <c r="E25" s="437"/>
      <c r="F25" s="437"/>
      <c r="G25" s="437"/>
      <c r="H25" s="437"/>
      <c r="I25" s="437"/>
      <c r="J25" s="437"/>
      <c r="K25" s="437"/>
      <c r="L25" s="438"/>
      <c r="M25" s="101"/>
      <c r="N25" s="101"/>
    </row>
    <row r="26" spans="1:14" ht="13.5" thickTop="1" x14ac:dyDescent="0.3">
      <c r="A26" s="101"/>
      <c r="B26" s="101"/>
      <c r="C26" s="101"/>
      <c r="D26" s="101"/>
      <c r="E26" s="101"/>
      <c r="F26" s="101"/>
      <c r="G26" s="101"/>
      <c r="H26" s="101"/>
      <c r="I26" s="101"/>
      <c r="J26" s="101"/>
      <c r="K26" s="101"/>
      <c r="L26" s="101"/>
      <c r="M26" s="101"/>
      <c r="N26" s="101"/>
    </row>
    <row r="27" spans="1:14" x14ac:dyDescent="0.3">
      <c r="A27" s="101"/>
      <c r="B27" s="101"/>
      <c r="C27" s="101"/>
      <c r="D27" s="439" t="s">
        <v>481</v>
      </c>
      <c r="E27" s="439"/>
      <c r="F27" s="439"/>
      <c r="G27" s="439"/>
      <c r="H27" s="439"/>
      <c r="I27" s="439"/>
      <c r="J27" s="439"/>
      <c r="K27" s="439"/>
      <c r="L27" s="101"/>
      <c r="M27" s="101"/>
      <c r="N27" s="101"/>
    </row>
    <row r="28" spans="1:14" x14ac:dyDescent="0.3">
      <c r="A28" s="101"/>
      <c r="B28" s="101"/>
      <c r="C28" s="101"/>
      <c r="D28" s="439"/>
      <c r="E28" s="439"/>
      <c r="F28" s="439"/>
      <c r="G28" s="439"/>
      <c r="H28" s="439"/>
      <c r="I28" s="439"/>
      <c r="J28" s="439"/>
      <c r="K28" s="439"/>
      <c r="L28" s="101"/>
      <c r="M28" s="101"/>
      <c r="N28" s="101"/>
    </row>
    <row r="29" spans="1:14" x14ac:dyDescent="0.3">
      <c r="A29" s="101"/>
      <c r="B29" s="101"/>
      <c r="C29" s="101"/>
      <c r="D29" s="439"/>
      <c r="E29" s="439"/>
      <c r="F29" s="439"/>
      <c r="G29" s="439"/>
      <c r="H29" s="439"/>
      <c r="I29" s="439"/>
      <c r="J29" s="439"/>
      <c r="K29" s="439"/>
      <c r="L29" s="101"/>
      <c r="M29" s="101"/>
      <c r="N29" s="101"/>
    </row>
    <row r="30" spans="1:14" x14ac:dyDescent="0.3">
      <c r="A30" s="101"/>
      <c r="B30" s="101"/>
      <c r="C30" s="101"/>
      <c r="D30" s="439"/>
      <c r="E30" s="439"/>
      <c r="F30" s="439"/>
      <c r="G30" s="439"/>
      <c r="H30" s="439"/>
      <c r="I30" s="439"/>
      <c r="J30" s="439"/>
      <c r="K30" s="439"/>
      <c r="L30" s="101"/>
      <c r="M30" s="101"/>
      <c r="N30" s="101"/>
    </row>
    <row r="31" spans="1:14" x14ac:dyDescent="0.3">
      <c r="A31" s="101"/>
      <c r="B31" s="101"/>
      <c r="C31" s="101"/>
      <c r="D31" s="439"/>
      <c r="E31" s="439"/>
      <c r="F31" s="439"/>
      <c r="G31" s="439"/>
      <c r="H31" s="439"/>
      <c r="I31" s="439"/>
      <c r="J31" s="439"/>
      <c r="K31" s="439"/>
      <c r="L31" s="101"/>
      <c r="M31" s="101"/>
      <c r="N31" s="101"/>
    </row>
    <row r="32" spans="1:14" x14ac:dyDescent="0.3">
      <c r="A32" s="101"/>
      <c r="B32" s="101"/>
      <c r="C32" s="101"/>
      <c r="D32" s="101"/>
      <c r="E32" s="101"/>
      <c r="F32" s="101"/>
      <c r="G32" s="101"/>
      <c r="H32" s="101"/>
      <c r="I32" s="101"/>
      <c r="J32" s="101"/>
      <c r="K32" s="101"/>
      <c r="L32" s="101"/>
      <c r="M32" s="101"/>
      <c r="N32" s="101"/>
    </row>
    <row r="33" spans="1:14" x14ac:dyDescent="0.3">
      <c r="A33" s="101"/>
      <c r="B33" s="101"/>
      <c r="C33" s="101"/>
      <c r="D33" s="101"/>
      <c r="E33" s="101"/>
      <c r="F33" s="101"/>
      <c r="G33" s="101"/>
      <c r="H33" s="101"/>
      <c r="I33" s="101"/>
      <c r="J33" s="101"/>
      <c r="K33" s="101"/>
      <c r="L33" s="101"/>
      <c r="M33" s="101"/>
      <c r="N33" s="101"/>
    </row>
    <row r="34" spans="1:14" x14ac:dyDescent="0.3">
      <c r="A34" s="101"/>
      <c r="B34" s="101"/>
      <c r="C34" s="101"/>
      <c r="D34" s="101"/>
      <c r="E34" s="101"/>
      <c r="F34" s="101"/>
      <c r="G34" s="101"/>
      <c r="H34" s="101"/>
      <c r="I34" s="101"/>
      <c r="J34" s="101"/>
      <c r="K34" s="101"/>
      <c r="L34" s="101"/>
      <c r="M34" s="101"/>
      <c r="N34" s="101"/>
    </row>
    <row r="35" spans="1:14" x14ac:dyDescent="0.3">
      <c r="A35" s="101"/>
      <c r="B35" s="101"/>
      <c r="C35" s="101"/>
      <c r="D35" s="101"/>
      <c r="E35" s="101"/>
      <c r="F35" s="101"/>
      <c r="G35" s="101"/>
      <c r="H35" s="101"/>
      <c r="I35" s="101"/>
      <c r="J35" s="101"/>
      <c r="K35" s="101"/>
      <c r="L35" s="101"/>
      <c r="M35" s="101"/>
      <c r="N35" s="101"/>
    </row>
    <row r="36" spans="1:14" x14ac:dyDescent="0.3">
      <c r="A36" s="101"/>
      <c r="B36" s="101"/>
      <c r="C36" s="101"/>
      <c r="D36" s="101"/>
      <c r="E36" s="101"/>
      <c r="F36" s="101"/>
      <c r="G36" s="101"/>
      <c r="H36" s="101"/>
      <c r="I36" s="101"/>
      <c r="J36" s="101"/>
      <c r="K36" s="101"/>
      <c r="L36" s="101"/>
      <c r="M36" s="101"/>
      <c r="N36" s="101"/>
    </row>
    <row r="37" spans="1:14" x14ac:dyDescent="0.3">
      <c r="A37" s="101"/>
      <c r="B37" s="101"/>
      <c r="C37" s="101"/>
      <c r="D37" s="101"/>
      <c r="E37" s="101"/>
      <c r="F37" s="101"/>
      <c r="G37" s="101"/>
      <c r="H37" s="101"/>
      <c r="I37" s="101"/>
      <c r="J37" s="101"/>
      <c r="K37" s="101"/>
      <c r="L37" s="101"/>
      <c r="M37" s="101"/>
      <c r="N37" s="101"/>
    </row>
    <row r="38" spans="1:14" x14ac:dyDescent="0.3">
      <c r="A38" s="101"/>
      <c r="B38" s="101"/>
      <c r="C38" s="101"/>
      <c r="D38" s="101"/>
      <c r="E38" s="101"/>
      <c r="F38" s="101"/>
      <c r="G38" s="101"/>
      <c r="H38" s="101"/>
      <c r="I38" s="101"/>
      <c r="J38" s="101"/>
      <c r="K38" s="101"/>
      <c r="L38" s="101"/>
      <c r="M38" s="101"/>
      <c r="N38" s="101"/>
    </row>
    <row r="39" spans="1:14" x14ac:dyDescent="0.3">
      <c r="A39" s="101"/>
      <c r="B39" s="101"/>
      <c r="C39" s="101"/>
      <c r="D39" s="101"/>
      <c r="E39" s="101"/>
      <c r="F39" s="101"/>
      <c r="G39" s="101"/>
      <c r="H39" s="101"/>
      <c r="I39" s="101"/>
      <c r="J39" s="101"/>
      <c r="K39" s="101"/>
      <c r="L39" s="101"/>
      <c r="M39" s="101"/>
      <c r="N39" s="101"/>
    </row>
    <row r="40" spans="1:14" x14ac:dyDescent="0.3">
      <c r="A40" s="101"/>
      <c r="B40" s="101"/>
      <c r="C40" s="101"/>
      <c r="D40" s="101"/>
      <c r="E40" s="101"/>
      <c r="F40" s="101"/>
      <c r="G40" s="101"/>
      <c r="H40" s="101"/>
      <c r="I40" s="101"/>
      <c r="J40" s="101"/>
      <c r="K40" s="101"/>
      <c r="L40" s="101"/>
      <c r="M40" s="101"/>
      <c r="N40" s="101"/>
    </row>
    <row r="41" spans="1:14" x14ac:dyDescent="0.3">
      <c r="A41" s="101"/>
      <c r="B41" s="101"/>
      <c r="C41" s="101"/>
      <c r="D41" s="101"/>
      <c r="E41" s="101"/>
      <c r="F41" s="101"/>
      <c r="G41" s="101"/>
      <c r="H41" s="101"/>
      <c r="I41" s="101"/>
      <c r="J41" s="101"/>
      <c r="K41" s="101"/>
      <c r="L41" s="101"/>
      <c r="M41" s="101"/>
      <c r="N41" s="101"/>
    </row>
  </sheetData>
  <mergeCells count="3">
    <mergeCell ref="F4:M9"/>
    <mergeCell ref="C16:L25"/>
    <mergeCell ref="D27:K31"/>
  </mergeCells>
  <phoneticPr fontId="2" type="noConversion"/>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R34"/>
  <sheetViews>
    <sheetView showGridLines="0" zoomScale="125" zoomScaleNormal="125" zoomScalePageLayoutView="125" workbookViewId="0">
      <selection activeCell="A27" sqref="A27:M27"/>
    </sheetView>
  </sheetViews>
  <sheetFormatPr defaultColWidth="8.8984375" defaultRowHeight="13" x14ac:dyDescent="0.3"/>
  <cols>
    <col min="1" max="15" width="9.09765625" style="342" customWidth="1"/>
    <col min="16" max="16384" width="8.8984375" style="342"/>
  </cols>
  <sheetData>
    <row r="1" spans="1:18" x14ac:dyDescent="0.3">
      <c r="A1" s="339"/>
      <c r="B1" s="340"/>
      <c r="C1" s="340"/>
      <c r="D1" s="340"/>
      <c r="E1" s="340"/>
      <c r="F1" s="340"/>
      <c r="G1" s="340"/>
      <c r="H1" s="340"/>
      <c r="I1" s="340"/>
      <c r="J1" s="340"/>
      <c r="K1" s="340"/>
      <c r="L1" s="340"/>
      <c r="M1" s="340"/>
      <c r="N1" s="340"/>
      <c r="O1" s="340"/>
      <c r="P1" s="340"/>
      <c r="Q1" s="340"/>
      <c r="R1" s="341"/>
    </row>
    <row r="2" spans="1:18" x14ac:dyDescent="0.3">
      <c r="A2" s="343"/>
      <c r="B2" s="344"/>
      <c r="C2" s="344"/>
      <c r="D2" s="344"/>
      <c r="E2" s="344"/>
      <c r="F2" s="344"/>
      <c r="G2" s="344"/>
      <c r="H2" s="344"/>
      <c r="I2" s="344"/>
      <c r="J2" s="344"/>
      <c r="K2" s="344"/>
      <c r="L2" s="344"/>
      <c r="M2" s="344"/>
      <c r="N2" s="344"/>
      <c r="O2" s="344"/>
      <c r="P2" s="344"/>
      <c r="Q2" s="344"/>
      <c r="R2" s="345"/>
    </row>
    <row r="3" spans="1:18" x14ac:dyDescent="0.3">
      <c r="A3" s="343"/>
      <c r="B3" s="344"/>
      <c r="C3" s="344"/>
      <c r="D3" s="344"/>
      <c r="E3" s="344"/>
      <c r="F3" s="344"/>
      <c r="G3" s="344"/>
      <c r="H3" s="344"/>
      <c r="I3" s="344"/>
      <c r="J3" s="344"/>
      <c r="K3" s="344"/>
      <c r="L3" s="344"/>
      <c r="M3" s="344"/>
      <c r="N3" s="344"/>
      <c r="O3" s="344"/>
      <c r="P3" s="344"/>
      <c r="Q3" s="344"/>
      <c r="R3" s="345"/>
    </row>
    <row r="4" spans="1:18" x14ac:dyDescent="0.3">
      <c r="A4" s="343"/>
      <c r="B4" s="344"/>
      <c r="C4" s="344"/>
      <c r="D4" s="344"/>
      <c r="E4" s="344"/>
      <c r="F4" s="344"/>
      <c r="G4" s="344"/>
      <c r="H4" s="344"/>
      <c r="I4" s="344"/>
      <c r="J4" s="344"/>
      <c r="K4" s="344"/>
      <c r="L4" s="344"/>
      <c r="M4" s="344"/>
      <c r="N4" s="344"/>
      <c r="O4" s="344"/>
      <c r="P4" s="344"/>
      <c r="Q4" s="344"/>
      <c r="R4" s="345"/>
    </row>
    <row r="5" spans="1:18" x14ac:dyDescent="0.3">
      <c r="A5" s="343"/>
      <c r="B5" s="344"/>
      <c r="C5" s="344"/>
      <c r="D5" s="344"/>
      <c r="E5" s="344"/>
      <c r="F5" s="344"/>
      <c r="G5" s="344"/>
      <c r="H5" s="344"/>
      <c r="I5" s="344"/>
      <c r="J5" s="344"/>
      <c r="K5" s="344"/>
      <c r="L5" s="344"/>
      <c r="M5" s="344"/>
      <c r="N5" s="344"/>
      <c r="O5" s="344"/>
      <c r="P5" s="344"/>
      <c r="Q5" s="344"/>
      <c r="R5" s="345"/>
    </row>
    <row r="6" spans="1:18" x14ac:dyDescent="0.3">
      <c r="A6" s="343"/>
      <c r="B6" s="344"/>
      <c r="C6" s="344"/>
      <c r="D6" s="344"/>
      <c r="E6" s="344"/>
      <c r="F6" s="344"/>
      <c r="G6" s="344"/>
      <c r="H6" s="344"/>
      <c r="I6" s="344"/>
      <c r="J6" s="344"/>
      <c r="K6" s="344"/>
      <c r="L6" s="344"/>
      <c r="M6" s="344"/>
      <c r="N6" s="344"/>
      <c r="O6" s="344"/>
      <c r="P6" s="344"/>
      <c r="Q6" s="344"/>
      <c r="R6" s="345"/>
    </row>
    <row r="7" spans="1:18" x14ac:dyDescent="0.3">
      <c r="A7" s="343"/>
      <c r="B7" s="344"/>
      <c r="C7" s="344"/>
      <c r="D7" s="344"/>
      <c r="E7" s="344"/>
      <c r="F7" s="344"/>
      <c r="G7" s="344"/>
      <c r="H7" s="344"/>
      <c r="I7" s="344"/>
      <c r="J7" s="344"/>
      <c r="K7" s="344"/>
      <c r="L7" s="344"/>
      <c r="M7" s="344"/>
      <c r="N7" s="344"/>
      <c r="O7" s="344"/>
      <c r="P7" s="344"/>
      <c r="Q7" s="344"/>
      <c r="R7" s="345"/>
    </row>
    <row r="8" spans="1:18" x14ac:dyDescent="0.3">
      <c r="A8" s="343"/>
      <c r="B8" s="344"/>
      <c r="C8" s="344"/>
      <c r="D8" s="344"/>
      <c r="E8" s="344"/>
      <c r="F8" s="344"/>
      <c r="G8" s="344"/>
      <c r="H8" s="344"/>
      <c r="I8" s="344"/>
      <c r="J8" s="344"/>
      <c r="K8" s="344"/>
      <c r="L8" s="344"/>
      <c r="M8" s="344"/>
      <c r="N8" s="344"/>
      <c r="O8" s="344"/>
      <c r="P8" s="344"/>
      <c r="Q8" s="344"/>
      <c r="R8" s="345"/>
    </row>
    <row r="9" spans="1:18" x14ac:dyDescent="0.3">
      <c r="A9" s="343"/>
      <c r="B9" s="344"/>
      <c r="C9" s="344"/>
      <c r="D9" s="344"/>
      <c r="E9" s="344"/>
      <c r="F9" s="344"/>
      <c r="G9" s="344"/>
      <c r="H9" s="344"/>
      <c r="I9" s="344"/>
      <c r="J9" s="344"/>
      <c r="K9" s="344"/>
      <c r="L9" s="344"/>
      <c r="M9" s="344"/>
      <c r="N9" s="344"/>
      <c r="O9" s="344"/>
      <c r="P9" s="344"/>
      <c r="Q9" s="344"/>
      <c r="R9" s="345"/>
    </row>
    <row r="10" spans="1:18" x14ac:dyDescent="0.3">
      <c r="A10" s="343"/>
      <c r="B10" s="344"/>
      <c r="C10" s="344"/>
      <c r="D10" s="344"/>
      <c r="E10" s="344"/>
      <c r="F10" s="344"/>
      <c r="G10" s="344"/>
      <c r="H10" s="344"/>
      <c r="I10" s="344"/>
      <c r="J10" s="344"/>
      <c r="K10" s="344"/>
      <c r="L10" s="344"/>
      <c r="M10" s="344"/>
      <c r="N10" s="344"/>
      <c r="O10" s="344"/>
      <c r="P10" s="344"/>
      <c r="Q10" s="344"/>
      <c r="R10" s="345"/>
    </row>
    <row r="11" spans="1:18" x14ac:dyDescent="0.3">
      <c r="A11" s="343"/>
      <c r="B11" s="344"/>
      <c r="C11" s="344"/>
      <c r="D11" s="344"/>
      <c r="E11" s="344"/>
      <c r="F11" s="344"/>
      <c r="G11" s="344"/>
      <c r="H11" s="344"/>
      <c r="I11" s="344"/>
      <c r="J11" s="344"/>
      <c r="K11" s="344"/>
      <c r="L11" s="344"/>
      <c r="M11" s="344"/>
      <c r="N11" s="344"/>
      <c r="O11" s="344"/>
      <c r="P11" s="344"/>
      <c r="Q11" s="344"/>
      <c r="R11" s="345"/>
    </row>
    <row r="12" spans="1:18" ht="21" x14ac:dyDescent="0.3">
      <c r="A12" s="343"/>
      <c r="B12" s="440" t="s">
        <v>425</v>
      </c>
      <c r="C12" s="440"/>
      <c r="D12" s="440"/>
      <c r="E12" s="440"/>
      <c r="F12" s="440"/>
      <c r="G12" s="440"/>
      <c r="H12" s="440"/>
      <c r="I12" s="440"/>
      <c r="J12" s="440"/>
      <c r="K12" s="440"/>
      <c r="L12" s="440"/>
      <c r="M12" s="440"/>
      <c r="N12" s="440"/>
      <c r="O12" s="440"/>
      <c r="P12" s="440"/>
      <c r="Q12" s="344"/>
      <c r="R12" s="345"/>
    </row>
    <row r="13" spans="1:18" x14ac:dyDescent="0.3">
      <c r="A13" s="343"/>
      <c r="B13" s="344"/>
      <c r="C13" s="344"/>
      <c r="D13" s="344"/>
      <c r="E13" s="344"/>
      <c r="F13" s="344"/>
      <c r="G13" s="344"/>
      <c r="H13" s="344"/>
      <c r="I13" s="344"/>
      <c r="J13" s="344"/>
      <c r="K13" s="344"/>
      <c r="L13" s="344"/>
      <c r="M13" s="344"/>
      <c r="N13" s="344"/>
      <c r="O13" s="344"/>
      <c r="P13" s="344"/>
      <c r="Q13" s="344"/>
      <c r="R13" s="345"/>
    </row>
    <row r="14" spans="1:18" ht="29.25" customHeight="1" x14ac:dyDescent="0.3">
      <c r="A14" s="443" t="s">
        <v>468</v>
      </c>
      <c r="B14" s="444"/>
      <c r="C14" s="444"/>
      <c r="D14" s="444"/>
      <c r="E14" s="444"/>
      <c r="F14" s="444"/>
      <c r="G14" s="444"/>
      <c r="H14" s="444"/>
      <c r="I14" s="444"/>
      <c r="J14" s="444"/>
      <c r="K14" s="444"/>
      <c r="L14" s="444"/>
      <c r="M14" s="346"/>
      <c r="N14" s="346"/>
      <c r="O14" s="346"/>
      <c r="P14" s="344"/>
      <c r="Q14" s="344"/>
      <c r="R14" s="345"/>
    </row>
    <row r="15" spans="1:18" x14ac:dyDescent="0.3">
      <c r="A15" s="347"/>
      <c r="B15" s="346"/>
      <c r="C15" s="346"/>
      <c r="D15" s="346"/>
      <c r="E15" s="346"/>
      <c r="F15" s="346"/>
      <c r="G15" s="346"/>
      <c r="H15" s="346"/>
      <c r="I15" s="346"/>
      <c r="J15" s="346"/>
      <c r="K15" s="346"/>
      <c r="L15" s="346"/>
      <c r="M15" s="346"/>
      <c r="N15" s="346"/>
      <c r="O15" s="346"/>
      <c r="P15" s="344"/>
      <c r="Q15" s="344"/>
      <c r="R15" s="345"/>
    </row>
    <row r="16" spans="1:18" ht="57" customHeight="1" x14ac:dyDescent="0.3">
      <c r="A16" s="443" t="s">
        <v>467</v>
      </c>
      <c r="B16" s="444"/>
      <c r="C16" s="444"/>
      <c r="D16" s="444"/>
      <c r="E16" s="444"/>
      <c r="F16" s="444"/>
      <c r="G16" s="444"/>
      <c r="H16" s="444"/>
      <c r="I16" s="444"/>
      <c r="J16" s="444"/>
      <c r="K16" s="444"/>
      <c r="L16" s="444"/>
      <c r="M16" s="444"/>
      <c r="N16" s="444"/>
      <c r="O16" s="346"/>
      <c r="P16" s="344"/>
      <c r="Q16" s="344"/>
      <c r="R16" s="345"/>
    </row>
    <row r="17" spans="1:18" x14ac:dyDescent="0.3">
      <c r="A17" s="347"/>
      <c r="B17" s="346"/>
      <c r="C17" s="346"/>
      <c r="D17" s="346"/>
      <c r="E17" s="346"/>
      <c r="F17" s="346"/>
      <c r="G17" s="346"/>
      <c r="H17" s="346"/>
      <c r="I17" s="346"/>
      <c r="J17" s="346"/>
      <c r="K17" s="346"/>
      <c r="L17" s="346"/>
      <c r="M17" s="346"/>
      <c r="N17" s="346"/>
      <c r="O17" s="346"/>
      <c r="P17" s="344"/>
      <c r="Q17" s="344"/>
      <c r="R17" s="345"/>
    </row>
    <row r="18" spans="1:18" ht="29.25" customHeight="1" x14ac:dyDescent="0.3">
      <c r="A18" s="441" t="s">
        <v>422</v>
      </c>
      <c r="B18" s="442"/>
      <c r="C18" s="442"/>
      <c r="D18" s="442"/>
      <c r="E18" s="442"/>
      <c r="F18" s="442"/>
      <c r="G18" s="442"/>
      <c r="H18" s="442"/>
      <c r="I18" s="442"/>
      <c r="J18" s="442"/>
      <c r="K18" s="442"/>
      <c r="L18" s="442"/>
      <c r="M18" s="442"/>
      <c r="N18" s="442"/>
      <c r="O18" s="442"/>
      <c r="P18" s="344"/>
      <c r="Q18" s="344"/>
      <c r="R18" s="345"/>
    </row>
    <row r="19" spans="1:18" x14ac:dyDescent="0.3">
      <c r="A19" s="347"/>
      <c r="B19" s="346"/>
      <c r="C19" s="346"/>
      <c r="D19" s="346"/>
      <c r="E19" s="346"/>
      <c r="F19" s="346"/>
      <c r="G19" s="346"/>
      <c r="H19" s="346"/>
      <c r="I19" s="346"/>
      <c r="J19" s="346"/>
      <c r="K19" s="346"/>
      <c r="L19" s="346"/>
      <c r="M19" s="346"/>
      <c r="N19" s="346"/>
      <c r="O19" s="346"/>
      <c r="P19" s="344"/>
      <c r="Q19" s="344"/>
      <c r="R19" s="345"/>
    </row>
    <row r="20" spans="1:18" ht="21" customHeight="1" x14ac:dyDescent="0.3">
      <c r="A20" s="441" t="s">
        <v>424</v>
      </c>
      <c r="B20" s="442"/>
      <c r="C20" s="442"/>
      <c r="D20" s="442"/>
      <c r="E20" s="442"/>
      <c r="F20" s="442"/>
      <c r="G20" s="442"/>
      <c r="H20" s="442"/>
      <c r="I20" s="442"/>
      <c r="J20" s="442"/>
      <c r="K20" s="442"/>
      <c r="L20" s="442"/>
      <c r="M20" s="442"/>
      <c r="N20" s="442"/>
      <c r="O20" s="442"/>
      <c r="P20" s="344"/>
      <c r="Q20" s="344"/>
      <c r="R20" s="345"/>
    </row>
    <row r="21" spans="1:18" x14ac:dyDescent="0.3">
      <c r="A21" s="347"/>
      <c r="B21" s="346"/>
      <c r="C21" s="346"/>
      <c r="D21" s="346"/>
      <c r="E21" s="346"/>
      <c r="F21" s="346"/>
      <c r="G21" s="346"/>
      <c r="H21" s="346"/>
      <c r="I21" s="346"/>
      <c r="J21" s="346"/>
      <c r="K21" s="346"/>
      <c r="L21" s="346"/>
      <c r="M21" s="346"/>
      <c r="N21" s="346"/>
      <c r="O21" s="346"/>
      <c r="P21" s="344"/>
      <c r="Q21" s="344"/>
      <c r="R21" s="345"/>
    </row>
    <row r="22" spans="1:18" ht="109.5" customHeight="1" x14ac:dyDescent="0.3">
      <c r="A22" s="441" t="s">
        <v>469</v>
      </c>
      <c r="B22" s="442"/>
      <c r="C22" s="442"/>
      <c r="D22" s="442"/>
      <c r="E22" s="442"/>
      <c r="F22" s="442"/>
      <c r="G22" s="442"/>
      <c r="H22" s="442"/>
      <c r="I22" s="442"/>
      <c r="J22" s="442"/>
      <c r="K22" s="442"/>
      <c r="L22" s="442"/>
      <c r="M22" s="442"/>
      <c r="N22" s="442"/>
      <c r="O22" s="442"/>
      <c r="P22" s="344"/>
      <c r="Q22" s="344"/>
      <c r="R22" s="345"/>
    </row>
    <row r="23" spans="1:18" x14ac:dyDescent="0.3">
      <c r="A23" s="346"/>
      <c r="B23" s="346"/>
      <c r="C23" s="346"/>
      <c r="D23" s="346"/>
      <c r="E23" s="346"/>
      <c r="F23" s="346"/>
      <c r="G23" s="346"/>
      <c r="H23" s="346"/>
      <c r="I23" s="346"/>
      <c r="J23" s="346"/>
      <c r="K23" s="346"/>
      <c r="L23" s="346"/>
      <c r="M23" s="346"/>
      <c r="N23" s="346"/>
      <c r="O23" s="346"/>
      <c r="P23" s="344"/>
      <c r="Q23" s="344"/>
      <c r="R23" s="345"/>
    </row>
    <row r="24" spans="1:18" ht="78" customHeight="1" x14ac:dyDescent="0.3">
      <c r="A24" s="447" t="s">
        <v>470</v>
      </c>
      <c r="B24" s="448"/>
      <c r="C24" s="448"/>
      <c r="D24" s="448"/>
      <c r="E24" s="448"/>
      <c r="F24" s="448"/>
      <c r="G24" s="448"/>
      <c r="H24" s="448"/>
      <c r="I24" s="448"/>
      <c r="J24" s="448"/>
      <c r="K24" s="448"/>
      <c r="L24" s="448"/>
      <c r="M24" s="448"/>
      <c r="N24" s="448"/>
      <c r="O24" s="448"/>
      <c r="P24" s="344"/>
      <c r="Q24" s="344"/>
      <c r="R24" s="345"/>
    </row>
    <row r="25" spans="1:18" ht="163.5" customHeight="1" x14ac:dyDescent="0.3">
      <c r="A25" s="347"/>
      <c r="B25" s="445" t="s">
        <v>471</v>
      </c>
      <c r="C25" s="445"/>
      <c r="D25" s="445"/>
      <c r="E25" s="445"/>
      <c r="F25" s="445"/>
      <c r="G25" s="445"/>
      <c r="H25" s="445"/>
      <c r="I25" s="445"/>
      <c r="J25" s="445"/>
      <c r="K25" s="445"/>
      <c r="L25" s="346"/>
      <c r="M25" s="346"/>
      <c r="N25" s="346"/>
      <c r="O25" s="346"/>
      <c r="P25" s="344"/>
      <c r="Q25" s="344"/>
      <c r="R25" s="345"/>
    </row>
    <row r="26" spans="1:18" x14ac:dyDescent="0.3">
      <c r="A26" s="416"/>
      <c r="B26" s="446"/>
      <c r="C26" s="446"/>
      <c r="D26" s="446"/>
      <c r="E26" s="446"/>
      <c r="F26" s="446"/>
      <c r="G26" s="446"/>
      <c r="H26" s="446"/>
      <c r="I26" s="446"/>
      <c r="J26" s="446"/>
      <c r="K26" s="446"/>
      <c r="L26" s="446"/>
      <c r="M26" s="446"/>
      <c r="N26" s="446"/>
      <c r="O26" s="446"/>
      <c r="P26" s="344"/>
      <c r="Q26" s="344"/>
      <c r="R26" s="345"/>
    </row>
    <row r="27" spans="1:18" ht="44.25" customHeight="1" x14ac:dyDescent="0.3">
      <c r="A27" s="441" t="s">
        <v>472</v>
      </c>
      <c r="B27" s="442"/>
      <c r="C27" s="442"/>
      <c r="D27" s="442"/>
      <c r="E27" s="442"/>
      <c r="F27" s="442"/>
      <c r="G27" s="442"/>
      <c r="H27" s="442"/>
      <c r="I27" s="442"/>
      <c r="J27" s="442"/>
      <c r="K27" s="442"/>
      <c r="L27" s="442"/>
      <c r="M27" s="442"/>
      <c r="N27" s="346"/>
      <c r="O27" s="346"/>
      <c r="P27" s="344"/>
      <c r="Q27" s="344"/>
      <c r="R27" s="345"/>
    </row>
    <row r="28" spans="1:18" x14ac:dyDescent="0.3">
      <c r="A28" s="348"/>
      <c r="B28" s="349"/>
      <c r="C28" s="346"/>
      <c r="D28" s="346"/>
      <c r="E28" s="346"/>
      <c r="F28" s="346"/>
      <c r="G28" s="346"/>
      <c r="H28" s="346"/>
      <c r="I28" s="346"/>
      <c r="J28" s="346"/>
      <c r="K28" s="346"/>
      <c r="L28" s="346"/>
      <c r="M28" s="346"/>
      <c r="N28" s="346"/>
      <c r="O28" s="346"/>
      <c r="P28" s="344"/>
      <c r="Q28" s="344"/>
      <c r="R28" s="345"/>
    </row>
    <row r="29" spans="1:18" ht="34.5" customHeight="1" x14ac:dyDescent="0.3">
      <c r="A29" s="441" t="s">
        <v>473</v>
      </c>
      <c r="B29" s="442"/>
      <c r="C29" s="442"/>
      <c r="D29" s="442"/>
      <c r="E29" s="442"/>
      <c r="F29" s="442"/>
      <c r="G29" s="442"/>
      <c r="H29" s="442"/>
      <c r="I29" s="442"/>
      <c r="J29" s="442"/>
      <c r="K29" s="442"/>
      <c r="L29" s="442"/>
      <c r="M29" s="442"/>
      <c r="N29" s="442"/>
      <c r="O29" s="442"/>
      <c r="P29" s="344"/>
      <c r="Q29" s="344"/>
      <c r="R29" s="345"/>
    </row>
    <row r="30" spans="1:18" x14ac:dyDescent="0.3">
      <c r="A30" s="350"/>
      <c r="B30" s="351"/>
      <c r="C30" s="344"/>
      <c r="D30" s="344"/>
      <c r="E30" s="344"/>
      <c r="F30" s="344"/>
      <c r="G30" s="344"/>
      <c r="H30" s="344"/>
      <c r="I30" s="344"/>
      <c r="J30" s="344"/>
      <c r="K30" s="344"/>
      <c r="L30" s="344"/>
      <c r="M30" s="344"/>
      <c r="N30" s="344"/>
      <c r="O30" s="344"/>
      <c r="P30" s="344"/>
      <c r="Q30" s="344"/>
      <c r="R30" s="345"/>
    </row>
    <row r="31" spans="1:18" x14ac:dyDescent="0.3">
      <c r="A31" s="350"/>
      <c r="B31" s="351"/>
      <c r="C31" s="344"/>
      <c r="D31" s="344"/>
      <c r="E31" s="344"/>
      <c r="F31" s="344"/>
      <c r="G31" s="344"/>
      <c r="H31" s="344"/>
      <c r="I31" s="344"/>
      <c r="J31" s="344"/>
      <c r="K31" s="344"/>
      <c r="L31" s="344"/>
      <c r="M31" s="344"/>
      <c r="N31" s="344"/>
      <c r="O31" s="344"/>
      <c r="P31" s="344"/>
      <c r="Q31" s="344"/>
      <c r="R31" s="345"/>
    </row>
    <row r="32" spans="1:18" x14ac:dyDescent="0.3">
      <c r="A32" s="350"/>
      <c r="B32" s="351"/>
      <c r="C32" s="344"/>
      <c r="D32" s="344"/>
      <c r="E32" s="344"/>
      <c r="F32" s="344"/>
      <c r="G32" s="344"/>
      <c r="H32" s="344"/>
      <c r="I32" s="344"/>
      <c r="J32" s="344"/>
      <c r="K32" s="344"/>
      <c r="L32" s="344"/>
      <c r="M32" s="344"/>
      <c r="N32" s="344"/>
      <c r="O32" s="344"/>
      <c r="P32" s="344"/>
      <c r="Q32" s="344"/>
      <c r="R32" s="345"/>
    </row>
    <row r="33" spans="1:18" x14ac:dyDescent="0.3">
      <c r="A33" s="343"/>
      <c r="B33" s="344"/>
      <c r="C33" s="344"/>
      <c r="D33" s="344"/>
      <c r="E33" s="344"/>
      <c r="F33" s="344"/>
      <c r="G33" s="344"/>
      <c r="H33" s="344"/>
      <c r="I33" s="344"/>
      <c r="J33" s="344"/>
      <c r="K33" s="344"/>
      <c r="L33" s="344"/>
      <c r="M33" s="344"/>
      <c r="N33" s="344"/>
      <c r="O33" s="344"/>
      <c r="P33" s="344"/>
      <c r="Q33" s="344"/>
      <c r="R33" s="345"/>
    </row>
    <row r="34" spans="1:18" ht="13.5" thickBot="1" x14ac:dyDescent="0.35">
      <c r="A34" s="352"/>
      <c r="B34" s="353"/>
      <c r="C34" s="353"/>
      <c r="D34" s="353"/>
      <c r="E34" s="353"/>
      <c r="F34" s="353"/>
      <c r="G34" s="353"/>
      <c r="H34" s="353"/>
      <c r="I34" s="353"/>
      <c r="J34" s="353"/>
      <c r="K34" s="353"/>
      <c r="L34" s="353"/>
      <c r="M34" s="353"/>
      <c r="N34" s="353"/>
      <c r="O34" s="353"/>
      <c r="P34" s="353"/>
      <c r="Q34" s="353"/>
      <c r="R34" s="354"/>
    </row>
  </sheetData>
  <mergeCells count="11">
    <mergeCell ref="A27:M27"/>
    <mergeCell ref="A29:O29"/>
    <mergeCell ref="A22:O22"/>
    <mergeCell ref="B25:K25"/>
    <mergeCell ref="B26:O26"/>
    <mergeCell ref="A24:O24"/>
    <mergeCell ref="B12:P12"/>
    <mergeCell ref="A20:O20"/>
    <mergeCell ref="A14:L14"/>
    <mergeCell ref="A16:N16"/>
    <mergeCell ref="A18:O18"/>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B050"/>
  </sheetPr>
  <dimension ref="A1:GM135"/>
  <sheetViews>
    <sheetView zoomScale="80" zoomScaleNormal="80" workbookViewId="0">
      <pane xSplit="11" ySplit="12" topLeftCell="L13" activePane="bottomRight" state="frozenSplit"/>
      <selection pane="topRight" activeCell="I1" sqref="I1"/>
      <selection pane="bottomLeft" activeCell="A11" sqref="A11"/>
      <selection pane="bottomRight" activeCell="U8" sqref="U8"/>
    </sheetView>
  </sheetViews>
  <sheetFormatPr defaultColWidth="10.8984375" defaultRowHeight="13" x14ac:dyDescent="0.3"/>
  <cols>
    <col min="1" max="1" width="6.09765625" style="1" customWidth="1"/>
    <col min="2" max="2" width="17.09765625" style="1" customWidth="1"/>
    <col min="3" max="3" width="16" style="1" customWidth="1"/>
    <col min="4" max="4" width="8.296875" style="1" customWidth="1"/>
    <col min="5" max="5" width="5.8984375" style="1" customWidth="1"/>
    <col min="6" max="6" width="2.3984375" style="1" customWidth="1"/>
    <col min="7" max="7" width="1.09765625" style="1" customWidth="1"/>
    <col min="8" max="8" width="2.3984375" style="1" customWidth="1"/>
    <col min="9" max="9" width="1.69921875" style="1" customWidth="1"/>
    <col min="10" max="10" width="2.8984375" style="1" customWidth="1"/>
    <col min="11" max="13" width="10.3984375" style="1" customWidth="1"/>
    <col min="14" max="14" width="9" style="1" customWidth="1"/>
    <col min="15" max="15" width="9.8984375" style="1" customWidth="1"/>
    <col min="16" max="16" width="9.3984375" style="1" customWidth="1"/>
    <col min="17" max="17" width="10.3984375" style="180" customWidth="1"/>
    <col min="18" max="18" width="11.3984375" style="180" customWidth="1"/>
    <col min="19" max="19" width="13.3984375" style="180" customWidth="1"/>
    <col min="20" max="20" width="13.3984375" style="1" customWidth="1"/>
    <col min="21" max="21" width="13" style="1" customWidth="1"/>
    <col min="22" max="22" width="12.69921875" style="1" customWidth="1"/>
    <col min="23" max="23" width="13.09765625" style="1" customWidth="1"/>
    <col min="24" max="24" width="3.69921875" style="1" customWidth="1"/>
    <col min="25" max="25" width="9.8984375" style="1" customWidth="1"/>
    <col min="26" max="26" width="2.296875" style="1" customWidth="1"/>
    <col min="27" max="27" width="2.3984375" style="1" customWidth="1"/>
    <col min="28" max="28" width="5.296875" style="14" customWidth="1"/>
    <col min="29" max="29" width="2.3984375" style="1" customWidth="1"/>
    <col min="30" max="30" width="8.296875" style="1" customWidth="1"/>
    <col min="31" max="35" width="8.09765625" style="1" customWidth="1"/>
    <col min="36" max="36" width="2.296875" style="1" customWidth="1"/>
    <col min="37" max="37" width="1.69921875" style="1" customWidth="1"/>
    <col min="38" max="38" width="2.59765625" style="14" customWidth="1"/>
    <col min="39" max="39" width="2.3984375" style="1" customWidth="1"/>
    <col min="40" max="40" width="5" style="1" customWidth="1"/>
    <col min="41" max="46" width="13.3984375" style="1" customWidth="1"/>
    <col min="47" max="47" width="11.296875" style="1" customWidth="1"/>
    <col min="48" max="48" width="13.09765625" style="1" customWidth="1"/>
    <col min="49" max="49" width="13.296875" style="1" customWidth="1"/>
    <col min="50" max="51" width="13.3984375" style="1" customWidth="1"/>
    <col min="52" max="52" width="14.3984375" style="1" customWidth="1"/>
    <col min="53" max="53" width="13.09765625" style="1" customWidth="1"/>
    <col min="54" max="54" width="13.296875" style="1" customWidth="1"/>
    <col min="55" max="55" width="14.3984375" style="1" customWidth="1"/>
    <col min="56" max="56" width="15.8984375" style="1" customWidth="1"/>
    <col min="57" max="57" width="14.3984375" style="1" customWidth="1"/>
    <col min="58" max="58" width="16" style="1" customWidth="1"/>
    <col min="59" max="59" width="5.296875" style="1" customWidth="1"/>
    <col min="60" max="60" width="5" style="1" customWidth="1"/>
    <col min="61" max="61" width="4.69921875" style="1" customWidth="1"/>
    <col min="62" max="62" width="12.3984375" style="1" customWidth="1"/>
    <col min="63" max="63" width="12.09765625" style="1" customWidth="1"/>
    <col min="64" max="64" width="5.296875" style="1" customWidth="1"/>
    <col min="65" max="65" width="5" style="1" customWidth="1"/>
    <col min="66" max="66" width="4.69921875" style="1" customWidth="1"/>
    <col min="67" max="67" width="12.3984375" style="1" customWidth="1"/>
    <col min="68" max="68" width="12.09765625" style="1" customWidth="1"/>
    <col min="69" max="69" width="12.8984375" style="1" customWidth="1"/>
    <col min="70" max="70" width="10.8984375" style="1"/>
    <col min="71" max="71" width="12.296875" style="1" customWidth="1"/>
    <col min="72" max="72" width="9.69921875" style="1" customWidth="1"/>
    <col min="73" max="74" width="4.69921875" style="1" customWidth="1"/>
    <col min="75" max="75" width="9.09765625" style="1" customWidth="1"/>
    <col min="76" max="77" width="4.8984375" style="1" customWidth="1"/>
    <col min="78" max="78" width="7.8984375" style="1" customWidth="1"/>
    <col min="79" max="80" width="4.8984375" style="1" customWidth="1"/>
    <col min="81" max="82" width="13.8984375" style="1" customWidth="1"/>
    <col min="83" max="83" width="15" style="1" customWidth="1"/>
    <col min="84" max="85" width="14.8984375" style="1" customWidth="1"/>
    <col min="86" max="87" width="13.3984375" style="1" customWidth="1"/>
    <col min="88" max="88" width="13.8984375" style="1" customWidth="1"/>
    <col min="89" max="89" width="10.8984375" style="1"/>
    <col min="90" max="90" width="14.3984375" style="1" customWidth="1"/>
    <col min="91" max="91" width="5" style="1" customWidth="1"/>
    <col min="92" max="92" width="5.296875" style="1" customWidth="1"/>
    <col min="93" max="93" width="5.09765625" style="1" customWidth="1"/>
    <col min="94" max="94" width="13.296875" style="1" customWidth="1"/>
    <col min="95" max="96" width="13.8984375" style="1" customWidth="1"/>
    <col min="97" max="99" width="8.3984375" style="1" customWidth="1"/>
    <col min="100" max="101" width="13.3984375" style="1" customWidth="1"/>
    <col min="102" max="104" width="7.296875" style="1" customWidth="1"/>
    <col min="105" max="106" width="13.3984375" style="1" customWidth="1"/>
    <col min="107" max="108" width="7.8984375" style="1" customWidth="1"/>
    <col min="109" max="109" width="7" style="1" customWidth="1"/>
    <col min="110" max="113" width="14.69921875" style="1" customWidth="1"/>
    <col min="114" max="114" width="15.09765625" style="1" customWidth="1"/>
    <col min="115" max="116" width="7.8984375" style="1" customWidth="1"/>
    <col min="117" max="117" width="7" style="1" customWidth="1"/>
    <col min="118" max="121" width="14.69921875" style="1" customWidth="1"/>
    <col min="122" max="122" width="15.09765625" style="1" customWidth="1"/>
    <col min="123" max="123" width="18.296875" style="1" customWidth="1"/>
    <col min="124" max="126" width="14.69921875" style="1" customWidth="1"/>
    <col min="127" max="130" width="15.09765625" style="1" customWidth="1"/>
    <col min="131" max="131" width="13.8984375" style="1" customWidth="1"/>
    <col min="132" max="133" width="15.09765625" style="1" customWidth="1"/>
    <col min="134" max="134" width="20" style="1" customWidth="1"/>
    <col min="135" max="137" width="14.69921875" style="1" customWidth="1"/>
    <col min="138" max="140" width="15.09765625" style="1" customWidth="1"/>
    <col min="141" max="142" width="20" style="1" customWidth="1"/>
    <col min="143" max="144" width="14.69921875" style="1" customWidth="1"/>
    <col min="145" max="145" width="15.09765625" style="1" customWidth="1"/>
    <col min="146" max="146" width="20" style="1" customWidth="1"/>
    <col min="147" max="149" width="14.69921875" style="1" customWidth="1"/>
    <col min="150" max="151" width="15.09765625" style="1" customWidth="1"/>
    <col min="152" max="159" width="16.8984375" style="121" customWidth="1"/>
    <col min="160" max="162" width="14.69921875" style="1" customWidth="1"/>
    <col min="163" max="164" width="15.09765625" style="1" customWidth="1"/>
    <col min="165" max="165" width="20.8984375" style="121" customWidth="1"/>
    <col min="166" max="166" width="16.8984375" style="121" customWidth="1"/>
    <col min="167" max="167" width="14.296875" style="121" customWidth="1"/>
    <col min="168" max="168" width="20.8984375" style="121" customWidth="1"/>
    <col min="169" max="171" width="9" style="1" customWidth="1"/>
    <col min="172" max="172" width="14.69921875" style="1" customWidth="1"/>
    <col min="173" max="175" width="8.69921875" style="1" customWidth="1"/>
    <col min="176" max="176" width="14.69921875" style="1" customWidth="1"/>
    <col min="177" max="179" width="13.3984375" style="1" customWidth="1"/>
    <col min="180" max="180" width="14.69921875" style="1" customWidth="1"/>
    <col min="181" max="181" width="14.3984375" style="1" customWidth="1"/>
    <col min="182" max="184" width="11.69921875" style="1" customWidth="1"/>
    <col min="185" max="185" width="10.8984375" style="1"/>
    <col min="186" max="186" width="11.09765625" style="1" customWidth="1"/>
    <col min="187" max="187" width="13.296875" style="1" customWidth="1"/>
    <col min="188" max="188" width="20.3984375" style="121" customWidth="1"/>
    <col min="189" max="191" width="13.3984375" style="121" customWidth="1"/>
    <col min="192" max="192" width="14.09765625" style="121" customWidth="1"/>
    <col min="193" max="193" width="15.69921875" style="121" customWidth="1"/>
    <col min="194" max="194" width="14.09765625" style="121" customWidth="1"/>
    <col min="195" max="16384" width="10.8984375" style="1"/>
  </cols>
  <sheetData>
    <row r="1" spans="1:195" s="153" customFormat="1" ht="19" customHeight="1" x14ac:dyDescent="0.35">
      <c r="A1" s="530" t="s">
        <v>93</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2"/>
      <c r="AO1" s="533" t="s">
        <v>442</v>
      </c>
      <c r="AP1" s="515"/>
      <c r="AQ1" s="515"/>
      <c r="AR1" s="515"/>
      <c r="AS1" s="515"/>
      <c r="AT1" s="515"/>
      <c r="AU1" s="534"/>
      <c r="AV1" s="534"/>
      <c r="AW1" s="534"/>
      <c r="AX1" s="534"/>
      <c r="AY1" s="534"/>
      <c r="AZ1" s="534"/>
      <c r="BA1" s="534"/>
      <c r="BB1" s="534"/>
      <c r="BC1" s="534"/>
      <c r="BD1" s="534"/>
      <c r="BE1" s="534"/>
      <c r="BF1" s="535"/>
      <c r="BG1" s="515" t="s">
        <v>418</v>
      </c>
      <c r="BH1" s="516"/>
      <c r="BI1" s="516"/>
      <c r="BJ1" s="516"/>
      <c r="BK1" s="516"/>
      <c r="BL1" s="516"/>
      <c r="BM1" s="516"/>
      <c r="BN1" s="516"/>
      <c r="BO1" s="516"/>
      <c r="BP1" s="516"/>
      <c r="BQ1" s="516"/>
      <c r="BR1" s="516"/>
      <c r="BS1" s="517"/>
      <c r="BT1" s="544" t="s">
        <v>443</v>
      </c>
      <c r="BU1" s="515"/>
      <c r="BV1" s="515"/>
      <c r="BW1" s="545"/>
      <c r="BX1" s="545"/>
      <c r="BY1" s="545"/>
      <c r="BZ1" s="545"/>
      <c r="CA1" s="545"/>
      <c r="CB1" s="545"/>
      <c r="CC1" s="545"/>
      <c r="CD1" s="545"/>
      <c r="CE1" s="545"/>
      <c r="CF1" s="545"/>
      <c r="CG1" s="545"/>
      <c r="CH1" s="545"/>
      <c r="CI1" s="545"/>
      <c r="CJ1" s="545"/>
      <c r="CK1" s="545"/>
      <c r="CL1" s="545"/>
      <c r="CM1" s="545"/>
      <c r="CN1" s="545"/>
      <c r="CO1" s="545"/>
      <c r="CP1" s="545"/>
      <c r="CQ1" s="546"/>
      <c r="CR1" s="526" t="s">
        <v>444</v>
      </c>
      <c r="CS1" s="527"/>
      <c r="CT1" s="527"/>
      <c r="CU1" s="527"/>
      <c r="CV1" s="527"/>
      <c r="CW1" s="527"/>
      <c r="CX1" s="527"/>
      <c r="CY1" s="527"/>
      <c r="CZ1" s="527"/>
      <c r="DA1" s="527"/>
      <c r="DB1" s="527"/>
      <c r="DC1" s="527"/>
      <c r="DD1" s="527"/>
      <c r="DE1" s="527"/>
      <c r="DF1" s="527"/>
      <c r="DG1" s="527"/>
      <c r="DH1" s="527"/>
      <c r="DI1" s="527"/>
      <c r="DJ1" s="527"/>
      <c r="DK1" s="527"/>
      <c r="DL1" s="527"/>
      <c r="DM1" s="527"/>
      <c r="DN1" s="527"/>
      <c r="DO1" s="527"/>
      <c r="DP1" s="527"/>
      <c r="DQ1" s="527"/>
      <c r="DR1" s="527"/>
      <c r="DS1" s="527"/>
      <c r="DT1" s="527"/>
      <c r="DU1" s="527"/>
      <c r="DV1" s="527"/>
      <c r="DW1" s="527"/>
      <c r="DX1" s="527"/>
      <c r="DY1" s="527"/>
      <c r="DZ1" s="527"/>
      <c r="EA1" s="527"/>
      <c r="EB1" s="527"/>
      <c r="EC1" s="528"/>
      <c r="ED1" s="474" t="s">
        <v>445</v>
      </c>
      <c r="EE1" s="475"/>
      <c r="EF1" s="475"/>
      <c r="EG1" s="475"/>
      <c r="EH1" s="475"/>
      <c r="EI1" s="475"/>
      <c r="EJ1" s="475"/>
      <c r="EK1" s="475"/>
      <c r="EL1" s="476"/>
      <c r="EM1" s="449" t="s">
        <v>419</v>
      </c>
      <c r="EN1" s="461"/>
      <c r="EO1" s="540"/>
      <c r="EP1" s="449" t="s">
        <v>446</v>
      </c>
      <c r="EQ1" s="450"/>
      <c r="ER1" s="450"/>
      <c r="ES1" s="450"/>
      <c r="ET1" s="450"/>
      <c r="EU1" s="450"/>
      <c r="EV1" s="450"/>
      <c r="EW1" s="450"/>
      <c r="EX1" s="450"/>
      <c r="EY1" s="450"/>
      <c r="EZ1" s="450"/>
      <c r="FA1" s="450"/>
      <c r="FB1" s="450"/>
      <c r="FC1" s="450"/>
      <c r="FD1" s="450"/>
      <c r="FE1" s="450"/>
      <c r="FF1" s="450"/>
      <c r="FG1" s="450"/>
      <c r="FH1" s="451"/>
      <c r="FI1" s="450" t="s">
        <v>447</v>
      </c>
      <c r="FJ1" s="461"/>
      <c r="FK1" s="461"/>
      <c r="FL1" s="461"/>
      <c r="FM1" s="461"/>
      <c r="FN1" s="461"/>
      <c r="FO1" s="461"/>
      <c r="FP1" s="461"/>
      <c r="FQ1" s="461"/>
      <c r="FR1" s="461"/>
      <c r="FS1" s="461"/>
      <c r="FT1" s="462"/>
      <c r="FU1" s="449" t="s">
        <v>420</v>
      </c>
      <c r="FV1" s="461"/>
      <c r="FW1" s="461"/>
      <c r="FX1" s="461"/>
      <c r="FY1" s="461"/>
      <c r="FZ1" s="461"/>
      <c r="GA1" s="461"/>
      <c r="GB1" s="461"/>
      <c r="GC1" s="461"/>
      <c r="GD1" s="461"/>
      <c r="GE1" s="461"/>
      <c r="GF1" s="461"/>
      <c r="GG1" s="461"/>
      <c r="GH1" s="461"/>
      <c r="GI1" s="461"/>
      <c r="GJ1" s="461"/>
      <c r="GK1" s="461"/>
      <c r="GL1" s="462"/>
      <c r="GM1" s="160"/>
    </row>
    <row r="2" spans="1:195" s="153" customFormat="1" ht="15.75" customHeight="1" x14ac:dyDescent="0.35">
      <c r="A2" s="570" t="s">
        <v>69</v>
      </c>
      <c r="B2" s="459"/>
      <c r="C2" s="428">
        <f>SUBTOTAL(3,AO6:AO105)</f>
        <v>0</v>
      </c>
      <c r="D2" s="558" t="s">
        <v>68</v>
      </c>
      <c r="E2" s="558">
        <v>23</v>
      </c>
      <c r="F2" s="559"/>
      <c r="G2" s="559"/>
      <c r="H2" s="559"/>
      <c r="I2" s="559"/>
      <c r="J2" s="559"/>
      <c r="K2" s="260">
        <f>SUBTOTAL(9,Y6:Y105)</f>
        <v>0</v>
      </c>
      <c r="L2" s="113"/>
      <c r="M2" s="458" t="s">
        <v>474</v>
      </c>
      <c r="N2" s="459"/>
      <c r="O2" s="149"/>
      <c r="P2" s="113"/>
      <c r="Q2" s="460" t="s">
        <v>476</v>
      </c>
      <c r="R2" s="460"/>
      <c r="S2" s="460"/>
      <c r="T2" s="149"/>
      <c r="U2" s="113"/>
      <c r="V2" s="460" t="s">
        <v>477</v>
      </c>
      <c r="W2" s="460"/>
      <c r="X2" s="460"/>
      <c r="Y2" s="149"/>
      <c r="Z2" s="113"/>
      <c r="AA2" s="113"/>
      <c r="AB2" s="19"/>
      <c r="AC2" s="113"/>
      <c r="AD2" s="113"/>
      <c r="AE2" s="113"/>
      <c r="AF2" s="113"/>
      <c r="AG2" s="113"/>
      <c r="AH2" s="113"/>
      <c r="AI2" s="113"/>
      <c r="AJ2" s="113"/>
      <c r="AK2" s="113"/>
      <c r="AL2" s="19"/>
      <c r="AM2" s="113"/>
      <c r="AN2" s="222"/>
      <c r="AO2" s="219" t="s">
        <v>73</v>
      </c>
      <c r="AP2" s="455" t="s">
        <v>99</v>
      </c>
      <c r="AQ2" s="456"/>
      <c r="AR2" s="456"/>
      <c r="AS2" s="456"/>
      <c r="AT2" s="457"/>
      <c r="AU2" s="203" t="s">
        <v>102</v>
      </c>
      <c r="AV2" s="477" t="s">
        <v>74</v>
      </c>
      <c r="AW2" s="495"/>
      <c r="AX2" s="272">
        <v>1.3</v>
      </c>
      <c r="AY2" s="203" t="s">
        <v>77</v>
      </c>
      <c r="AZ2" s="203" t="s">
        <v>111</v>
      </c>
      <c r="BA2" s="477" t="s">
        <v>347</v>
      </c>
      <c r="BB2" s="495"/>
      <c r="BC2" s="203" t="s">
        <v>78</v>
      </c>
      <c r="BD2" s="203" t="s">
        <v>79</v>
      </c>
      <c r="BE2" s="203" t="s">
        <v>120</v>
      </c>
      <c r="BF2" s="97" t="s">
        <v>121</v>
      </c>
      <c r="BG2" s="457" t="s">
        <v>122</v>
      </c>
      <c r="BH2" s="477"/>
      <c r="BI2" s="477"/>
      <c r="BJ2" s="477"/>
      <c r="BK2" s="477"/>
      <c r="BL2" s="457" t="s">
        <v>123</v>
      </c>
      <c r="BM2" s="477"/>
      <c r="BN2" s="477"/>
      <c r="BO2" s="477"/>
      <c r="BP2" s="477"/>
      <c r="BQ2" s="20" t="s">
        <v>124</v>
      </c>
      <c r="BR2" s="498" t="s">
        <v>125</v>
      </c>
      <c r="BS2" s="522"/>
      <c r="BT2" s="514" t="s">
        <v>21</v>
      </c>
      <c r="BU2" s="514"/>
      <c r="BV2" s="514"/>
      <c r="BW2" s="495"/>
      <c r="BX2" s="495"/>
      <c r="BY2" s="495"/>
      <c r="BZ2" s="495"/>
      <c r="CA2" s="495"/>
      <c r="CB2" s="495"/>
      <c r="CC2" s="495"/>
      <c r="CD2" s="495"/>
      <c r="CE2" s="538" t="s">
        <v>11</v>
      </c>
      <c r="CF2" s="465"/>
      <c r="CG2" s="465"/>
      <c r="CH2" s="465"/>
      <c r="CI2" s="539"/>
      <c r="CJ2" s="503" t="s">
        <v>144</v>
      </c>
      <c r="CK2" s="495"/>
      <c r="CL2" s="203" t="s">
        <v>145</v>
      </c>
      <c r="CM2" s="503" t="s">
        <v>389</v>
      </c>
      <c r="CN2" s="503"/>
      <c r="CO2" s="503"/>
      <c r="CP2" s="503"/>
      <c r="CQ2" s="504"/>
      <c r="CR2" s="293" t="s">
        <v>146</v>
      </c>
      <c r="CS2" s="520" t="s">
        <v>147</v>
      </c>
      <c r="CT2" s="520"/>
      <c r="CU2" s="520"/>
      <c r="CV2" s="520"/>
      <c r="CW2" s="520"/>
      <c r="CX2" s="494" t="s">
        <v>154</v>
      </c>
      <c r="CY2" s="495"/>
      <c r="CZ2" s="495"/>
      <c r="DA2" s="495"/>
      <c r="DB2" s="495"/>
      <c r="DC2" s="503" t="s">
        <v>157</v>
      </c>
      <c r="DD2" s="503"/>
      <c r="DE2" s="495"/>
      <c r="DF2" s="495"/>
      <c r="DG2" s="477" t="s">
        <v>156</v>
      </c>
      <c r="DH2" s="477"/>
      <c r="DI2" s="506"/>
      <c r="DJ2" s="477"/>
      <c r="DK2" s="503" t="s">
        <v>161</v>
      </c>
      <c r="DL2" s="503"/>
      <c r="DM2" s="495"/>
      <c r="DN2" s="495"/>
      <c r="DO2" s="477" t="s">
        <v>163</v>
      </c>
      <c r="DP2" s="477"/>
      <c r="DQ2" s="506"/>
      <c r="DR2" s="477"/>
      <c r="DS2" s="272" t="s">
        <v>165</v>
      </c>
      <c r="DT2" s="477" t="s">
        <v>167</v>
      </c>
      <c r="DU2" s="477"/>
      <c r="DV2" s="477"/>
      <c r="DW2" s="477"/>
      <c r="DX2" s="477"/>
      <c r="DY2" s="503" t="s">
        <v>173</v>
      </c>
      <c r="DZ2" s="503"/>
      <c r="EA2" s="503"/>
      <c r="EB2" s="503"/>
      <c r="EC2" s="504"/>
      <c r="ED2" s="272" t="s">
        <v>53</v>
      </c>
      <c r="EE2" s="477" t="s">
        <v>176</v>
      </c>
      <c r="EF2" s="477"/>
      <c r="EG2" s="477"/>
      <c r="EH2" s="477"/>
      <c r="EI2" s="477"/>
      <c r="EJ2" s="272" t="s">
        <v>177</v>
      </c>
      <c r="EK2" s="272" t="s">
        <v>178</v>
      </c>
      <c r="EL2" s="272" t="s">
        <v>184</v>
      </c>
      <c r="EM2" s="541" t="s">
        <v>186</v>
      </c>
      <c r="EN2" s="456"/>
      <c r="EO2" s="542"/>
      <c r="EP2" s="418" t="s">
        <v>187</v>
      </c>
      <c r="EQ2" s="477" t="s">
        <v>452</v>
      </c>
      <c r="ER2" s="477"/>
      <c r="ES2" s="477"/>
      <c r="ET2" s="477"/>
      <c r="EU2" s="477"/>
      <c r="EV2" s="421" t="s">
        <v>454</v>
      </c>
      <c r="EW2" s="421" t="s">
        <v>464</v>
      </c>
      <c r="EX2" s="421" t="s">
        <v>466</v>
      </c>
      <c r="EY2" s="455" t="s">
        <v>465</v>
      </c>
      <c r="EZ2" s="456"/>
      <c r="FA2" s="456"/>
      <c r="FB2" s="456"/>
      <c r="FC2" s="457"/>
      <c r="FD2" s="477" t="s">
        <v>457</v>
      </c>
      <c r="FE2" s="477"/>
      <c r="FF2" s="477"/>
      <c r="FG2" s="477"/>
      <c r="FH2" s="513"/>
      <c r="FI2" s="274" t="s">
        <v>94</v>
      </c>
      <c r="FJ2" s="420" t="s">
        <v>188</v>
      </c>
      <c r="FK2" s="418" t="s">
        <v>191</v>
      </c>
      <c r="FL2" s="418" t="s">
        <v>95</v>
      </c>
      <c r="FM2" s="463" t="s">
        <v>192</v>
      </c>
      <c r="FN2" s="464"/>
      <c r="FO2" s="465"/>
      <c r="FP2" s="466"/>
      <c r="FQ2" s="498" t="s">
        <v>193</v>
      </c>
      <c r="FR2" s="464"/>
      <c r="FS2" s="465"/>
      <c r="FT2" s="466"/>
      <c r="FU2" s="498" t="s">
        <v>194</v>
      </c>
      <c r="FV2" s="464"/>
      <c r="FW2" s="465"/>
      <c r="FX2" s="466"/>
      <c r="FY2" s="274" t="s">
        <v>196</v>
      </c>
      <c r="FZ2" s="503" t="s">
        <v>197</v>
      </c>
      <c r="GA2" s="495"/>
      <c r="GB2" s="495"/>
      <c r="GC2" s="495"/>
      <c r="GD2" s="503" t="s">
        <v>198</v>
      </c>
      <c r="GE2" s="495"/>
      <c r="GF2" s="272" t="s">
        <v>201</v>
      </c>
      <c r="GG2" s="477" t="s">
        <v>202</v>
      </c>
      <c r="GH2" s="477"/>
      <c r="GI2" s="506"/>
      <c r="GJ2" s="506"/>
      <c r="GK2" s="272" t="s">
        <v>203</v>
      </c>
      <c r="GL2" s="97" t="s">
        <v>204</v>
      </c>
    </row>
    <row r="3" spans="1:195" s="152" customFormat="1" ht="8.15" customHeight="1" x14ac:dyDescent="0.3">
      <c r="A3" s="100"/>
      <c r="B3" s="10"/>
      <c r="C3" s="10"/>
      <c r="D3" s="10"/>
      <c r="E3" s="10"/>
      <c r="F3" s="10"/>
      <c r="G3" s="10"/>
      <c r="H3" s="10"/>
      <c r="I3" s="10"/>
      <c r="J3" s="10"/>
      <c r="K3" s="10"/>
      <c r="L3" s="10"/>
      <c r="M3" s="10"/>
      <c r="N3" s="10"/>
      <c r="O3" s="10"/>
      <c r="P3" s="10"/>
      <c r="Q3" s="10"/>
      <c r="R3" s="301"/>
      <c r="S3" s="21"/>
      <c r="T3" s="21"/>
      <c r="U3" s="21"/>
      <c r="V3" s="21"/>
      <c r="W3" s="21"/>
      <c r="X3" s="21"/>
      <c r="Y3" s="21"/>
      <c r="Z3" s="10"/>
      <c r="AA3" s="10"/>
      <c r="AB3" s="13"/>
      <c r="AC3" s="10"/>
      <c r="AD3" s="113"/>
      <c r="AE3" s="113"/>
      <c r="AF3" s="113"/>
      <c r="AG3" s="113"/>
      <c r="AH3" s="113"/>
      <c r="AI3" s="113"/>
      <c r="AJ3" s="10"/>
      <c r="AK3" s="10"/>
      <c r="AL3" s="13"/>
      <c r="AM3" s="10"/>
      <c r="AN3" s="99"/>
      <c r="AO3" s="193"/>
      <c r="AP3" s="200"/>
      <c r="AQ3" s="200"/>
      <c r="AR3" s="200"/>
      <c r="AS3" s="200"/>
      <c r="AT3" s="200"/>
      <c r="AU3" s="190"/>
      <c r="AV3" s="190"/>
      <c r="AW3" s="190"/>
      <c r="AX3" s="190"/>
      <c r="AY3" s="190"/>
      <c r="AZ3" s="190"/>
      <c r="BA3" s="190"/>
      <c r="BB3" s="190"/>
      <c r="BC3" s="190"/>
      <c r="BD3" s="190"/>
      <c r="BE3" s="190"/>
      <c r="BF3" s="207"/>
      <c r="BG3" s="200"/>
      <c r="BH3" s="190"/>
      <c r="BI3" s="190"/>
      <c r="BJ3" s="190"/>
      <c r="BK3" s="190"/>
      <c r="BL3" s="200"/>
      <c r="BM3" s="190"/>
      <c r="BN3" s="190"/>
      <c r="BO3" s="190"/>
      <c r="BP3" s="190"/>
      <c r="BQ3" s="190"/>
      <c r="BR3" s="190"/>
      <c r="BS3" s="207"/>
      <c r="BT3" s="200"/>
      <c r="BU3" s="200"/>
      <c r="BV3" s="200"/>
      <c r="BW3" s="190"/>
      <c r="BX3" s="190"/>
      <c r="BY3" s="190"/>
      <c r="BZ3" s="190"/>
      <c r="CA3" s="190"/>
      <c r="CB3" s="190"/>
      <c r="CC3" s="190"/>
      <c r="CD3" s="190"/>
      <c r="CE3" s="190"/>
      <c r="CF3" s="190"/>
      <c r="CG3" s="190"/>
      <c r="CH3" s="190"/>
      <c r="CI3" s="190"/>
      <c r="CJ3" s="190"/>
      <c r="CK3" s="190"/>
      <c r="CL3" s="190"/>
      <c r="CM3" s="190"/>
      <c r="CN3" s="190"/>
      <c r="CO3" s="190"/>
      <c r="CP3" s="190"/>
      <c r="CQ3" s="207"/>
      <c r="CR3" s="193"/>
      <c r="CS3" s="190"/>
      <c r="CT3" s="190"/>
      <c r="CU3" s="190"/>
      <c r="CV3" s="190"/>
      <c r="CW3" s="190"/>
      <c r="CX3" s="190"/>
      <c r="CY3" s="190"/>
      <c r="CZ3" s="190"/>
      <c r="DA3" s="190"/>
      <c r="DB3" s="190"/>
      <c r="DC3" s="190"/>
      <c r="DD3" s="190"/>
      <c r="DE3" s="190"/>
      <c r="DF3" s="190"/>
      <c r="DG3" s="190"/>
      <c r="DH3" s="190"/>
      <c r="DI3" s="190"/>
      <c r="DJ3" s="190"/>
      <c r="DK3" s="190"/>
      <c r="DL3" s="190"/>
      <c r="DM3" s="190"/>
      <c r="DN3" s="190"/>
      <c r="DO3" s="190"/>
      <c r="DP3" s="190"/>
      <c r="DQ3" s="190"/>
      <c r="DR3" s="190"/>
      <c r="DS3" s="190"/>
      <c r="DT3" s="190"/>
      <c r="DU3" s="190"/>
      <c r="DV3" s="190"/>
      <c r="DW3" s="190"/>
      <c r="DX3" s="190"/>
      <c r="DY3" s="190"/>
      <c r="DZ3" s="190"/>
      <c r="EA3" s="190"/>
      <c r="EB3" s="190"/>
      <c r="EC3" s="207"/>
      <c r="ED3" s="190"/>
      <c r="EE3" s="190"/>
      <c r="EF3" s="190"/>
      <c r="EG3" s="190"/>
      <c r="EH3" s="190"/>
      <c r="EI3" s="190"/>
      <c r="EJ3" s="190"/>
      <c r="EK3" s="190"/>
      <c r="EL3" s="190"/>
      <c r="EM3" s="92"/>
      <c r="EN3" s="21"/>
      <c r="EO3" s="91"/>
      <c r="EP3" s="190"/>
      <c r="EQ3" s="190"/>
      <c r="ER3" s="190"/>
      <c r="ES3" s="190"/>
      <c r="ET3" s="190"/>
      <c r="EU3" s="190"/>
      <c r="EV3" s="117"/>
      <c r="EW3" s="117"/>
      <c r="EX3" s="117"/>
      <c r="EY3" s="117"/>
      <c r="EZ3" s="117"/>
      <c r="FA3" s="117"/>
      <c r="FB3" s="117"/>
      <c r="FC3" s="117"/>
      <c r="FD3" s="190"/>
      <c r="FE3" s="190"/>
      <c r="FF3" s="190"/>
      <c r="FG3" s="190"/>
      <c r="FH3" s="207"/>
      <c r="FI3" s="117"/>
      <c r="FJ3" s="117"/>
      <c r="FK3" s="191"/>
      <c r="FL3" s="191"/>
      <c r="FM3" s="21"/>
      <c r="FN3" s="21"/>
      <c r="FO3" s="21"/>
      <c r="FP3" s="91"/>
      <c r="FQ3" s="21"/>
      <c r="FR3" s="21"/>
      <c r="FS3" s="21"/>
      <c r="FT3" s="91"/>
      <c r="FU3" s="21"/>
      <c r="FV3" s="21"/>
      <c r="FW3" s="21"/>
      <c r="FX3" s="91"/>
      <c r="FY3" s="200"/>
      <c r="FZ3" s="190"/>
      <c r="GA3" s="190"/>
      <c r="GB3" s="190"/>
      <c r="GC3" s="190"/>
      <c r="GD3" s="190"/>
      <c r="GE3" s="190"/>
      <c r="GF3" s="191"/>
      <c r="GG3" s="191"/>
      <c r="GH3" s="191"/>
      <c r="GI3" s="191"/>
      <c r="GJ3" s="191"/>
      <c r="GK3" s="191"/>
      <c r="GL3" s="194"/>
    </row>
    <row r="4" spans="1:195" s="152" customFormat="1" ht="40.5" customHeight="1" x14ac:dyDescent="0.3">
      <c r="A4" s="571" t="s">
        <v>18</v>
      </c>
      <c r="B4" s="305" t="s">
        <v>352</v>
      </c>
      <c r="C4" s="305" t="s">
        <v>353</v>
      </c>
      <c r="D4" s="563" t="s">
        <v>354</v>
      </c>
      <c r="E4" s="563" t="s">
        <v>355</v>
      </c>
      <c r="F4" s="564" t="s">
        <v>16</v>
      </c>
      <c r="G4" s="565"/>
      <c r="H4" s="565"/>
      <c r="I4" s="565"/>
      <c r="J4" s="566"/>
      <c r="K4" s="563" t="s">
        <v>356</v>
      </c>
      <c r="L4" s="472" t="s">
        <v>221</v>
      </c>
      <c r="M4" s="548" t="s">
        <v>17</v>
      </c>
      <c r="N4" s="518" t="s">
        <v>222</v>
      </c>
      <c r="O4" s="518" t="s">
        <v>223</v>
      </c>
      <c r="P4" s="518" t="s">
        <v>224</v>
      </c>
      <c r="Q4" s="499" t="s">
        <v>225</v>
      </c>
      <c r="R4" s="579" t="s">
        <v>438</v>
      </c>
      <c r="S4" s="580"/>
      <c r="T4" s="580"/>
      <c r="U4" s="529" t="s">
        <v>439</v>
      </c>
      <c r="V4" s="453"/>
      <c r="W4" s="453"/>
      <c r="X4" s="454"/>
      <c r="Y4" s="452" t="s">
        <v>98</v>
      </c>
      <c r="Z4" s="553" t="s">
        <v>372</v>
      </c>
      <c r="AA4" s="554"/>
      <c r="AB4" s="554"/>
      <c r="AC4" s="554"/>
      <c r="AD4" s="555"/>
      <c r="AE4" s="573" t="s">
        <v>357</v>
      </c>
      <c r="AF4" s="574"/>
      <c r="AG4" s="574"/>
      <c r="AH4" s="574"/>
      <c r="AI4" s="574"/>
      <c r="AJ4" s="553" t="s">
        <v>358</v>
      </c>
      <c r="AK4" s="554"/>
      <c r="AL4" s="554"/>
      <c r="AM4" s="554"/>
      <c r="AN4" s="555"/>
      <c r="AO4" s="561" t="s">
        <v>359</v>
      </c>
      <c r="AP4" s="575" t="s">
        <v>100</v>
      </c>
      <c r="AQ4" s="576"/>
      <c r="AR4" s="576"/>
      <c r="AS4" s="576"/>
      <c r="AT4" s="577"/>
      <c r="AU4" s="557" t="s">
        <v>376</v>
      </c>
      <c r="AV4" s="550" t="s">
        <v>14</v>
      </c>
      <c r="AW4" s="550"/>
      <c r="AX4" s="551" t="s">
        <v>107</v>
      </c>
      <c r="AY4" s="491" t="s">
        <v>76</v>
      </c>
      <c r="AZ4" s="557" t="s">
        <v>360</v>
      </c>
      <c r="BA4" s="550" t="s">
        <v>14</v>
      </c>
      <c r="BB4" s="550"/>
      <c r="BC4" s="471" t="s">
        <v>13</v>
      </c>
      <c r="BD4" s="491" t="s">
        <v>49</v>
      </c>
      <c r="BE4" s="471" t="s">
        <v>39</v>
      </c>
      <c r="BF4" s="505" t="s">
        <v>40</v>
      </c>
      <c r="BG4" s="525" t="s">
        <v>30</v>
      </c>
      <c r="BH4" s="485"/>
      <c r="BI4" s="485"/>
      <c r="BJ4" s="485"/>
      <c r="BK4" s="485"/>
      <c r="BL4" s="519" t="s">
        <v>426</v>
      </c>
      <c r="BM4" s="485"/>
      <c r="BN4" s="485"/>
      <c r="BO4" s="485"/>
      <c r="BP4" s="485"/>
      <c r="BQ4" s="518" t="s">
        <v>373</v>
      </c>
      <c r="BR4" s="471" t="s">
        <v>126</v>
      </c>
      <c r="BS4" s="479"/>
      <c r="BT4" s="525" t="s">
        <v>136</v>
      </c>
      <c r="BU4" s="525"/>
      <c r="BV4" s="525"/>
      <c r="BW4" s="485"/>
      <c r="BX4" s="485"/>
      <c r="BY4" s="485"/>
      <c r="BZ4" s="485"/>
      <c r="CA4" s="485"/>
      <c r="CB4" s="485"/>
      <c r="CC4" s="485"/>
      <c r="CD4" s="485"/>
      <c r="CE4" s="523" t="s">
        <v>9</v>
      </c>
      <c r="CF4" s="524"/>
      <c r="CG4" s="524"/>
      <c r="CH4" s="524"/>
      <c r="CI4" s="525"/>
      <c r="CJ4" s="536" t="s">
        <v>205</v>
      </c>
      <c r="CK4" s="537"/>
      <c r="CL4" s="518" t="s">
        <v>80</v>
      </c>
      <c r="CM4" s="491" t="s">
        <v>81</v>
      </c>
      <c r="CN4" s="471"/>
      <c r="CO4" s="471"/>
      <c r="CP4" s="471"/>
      <c r="CQ4" s="521"/>
      <c r="CR4" s="496" t="s">
        <v>361</v>
      </c>
      <c r="CS4" s="491" t="s">
        <v>362</v>
      </c>
      <c r="CT4" s="471"/>
      <c r="CU4" s="471"/>
      <c r="CV4" s="471"/>
      <c r="CW4" s="471"/>
      <c r="CX4" s="491" t="s">
        <v>363</v>
      </c>
      <c r="CY4" s="471"/>
      <c r="CZ4" s="471"/>
      <c r="DA4" s="471"/>
      <c r="DB4" s="471"/>
      <c r="DC4" s="500" t="s">
        <v>155</v>
      </c>
      <c r="DD4" s="501"/>
      <c r="DE4" s="502"/>
      <c r="DF4" s="502"/>
      <c r="DG4" s="507" t="s">
        <v>160</v>
      </c>
      <c r="DH4" s="507"/>
      <c r="DI4" s="508"/>
      <c r="DJ4" s="509"/>
      <c r="DK4" s="500" t="s">
        <v>162</v>
      </c>
      <c r="DL4" s="501"/>
      <c r="DM4" s="502"/>
      <c r="DN4" s="502"/>
      <c r="DO4" s="507" t="s">
        <v>164</v>
      </c>
      <c r="DP4" s="507"/>
      <c r="DQ4" s="508"/>
      <c r="DR4" s="509"/>
      <c r="DS4" s="471" t="s">
        <v>166</v>
      </c>
      <c r="DT4" s="471" t="s">
        <v>168</v>
      </c>
      <c r="DU4" s="471"/>
      <c r="DV4" s="471"/>
      <c r="DW4" s="471"/>
      <c r="DX4" s="471"/>
      <c r="DY4" s="471" t="s">
        <v>172</v>
      </c>
      <c r="DZ4" s="471"/>
      <c r="EA4" s="471"/>
      <c r="EB4" s="471"/>
      <c r="EC4" s="505"/>
      <c r="ED4" s="471" t="s">
        <v>174</v>
      </c>
      <c r="EE4" s="471" t="s">
        <v>175</v>
      </c>
      <c r="EF4" s="471"/>
      <c r="EG4" s="471"/>
      <c r="EH4" s="471"/>
      <c r="EI4" s="471"/>
      <c r="EJ4" s="472" t="s">
        <v>182</v>
      </c>
      <c r="EK4" s="471" t="s">
        <v>183</v>
      </c>
      <c r="EL4" s="471" t="s">
        <v>185</v>
      </c>
      <c r="EM4" s="543" t="s">
        <v>91</v>
      </c>
      <c r="EN4" s="468"/>
      <c r="EO4" s="470"/>
      <c r="EP4" s="471" t="s">
        <v>448</v>
      </c>
      <c r="EQ4" s="471" t="s">
        <v>459</v>
      </c>
      <c r="ER4" s="471"/>
      <c r="ES4" s="471"/>
      <c r="ET4" s="471"/>
      <c r="EU4" s="471"/>
      <c r="EV4" s="510" t="s">
        <v>58</v>
      </c>
      <c r="EW4" s="472" t="s">
        <v>453</v>
      </c>
      <c r="EX4" s="472" t="s">
        <v>455</v>
      </c>
      <c r="EY4" s="452" t="s">
        <v>456</v>
      </c>
      <c r="EZ4" s="453"/>
      <c r="FA4" s="453"/>
      <c r="FB4" s="453"/>
      <c r="FC4" s="454"/>
      <c r="FD4" s="471" t="s">
        <v>458</v>
      </c>
      <c r="FE4" s="471"/>
      <c r="FF4" s="471"/>
      <c r="FG4" s="471"/>
      <c r="FH4" s="505"/>
      <c r="FI4" s="480" t="s">
        <v>57</v>
      </c>
      <c r="FJ4" s="482" t="s">
        <v>58</v>
      </c>
      <c r="FK4" s="484" t="s">
        <v>65</v>
      </c>
      <c r="FL4" s="486" t="s">
        <v>364</v>
      </c>
      <c r="FM4" s="467" t="s">
        <v>365</v>
      </c>
      <c r="FN4" s="468"/>
      <c r="FO4" s="469"/>
      <c r="FP4" s="470"/>
      <c r="FQ4" s="488" t="s">
        <v>366</v>
      </c>
      <c r="FR4" s="468"/>
      <c r="FS4" s="469"/>
      <c r="FT4" s="470"/>
      <c r="FU4" s="499" t="s">
        <v>195</v>
      </c>
      <c r="FV4" s="468"/>
      <c r="FW4" s="469"/>
      <c r="FX4" s="470"/>
      <c r="FY4" s="492" t="s">
        <v>85</v>
      </c>
      <c r="FZ4" s="484" t="s">
        <v>52</v>
      </c>
      <c r="GA4" s="485"/>
      <c r="GB4" s="485"/>
      <c r="GC4" s="485"/>
      <c r="GD4" s="484" t="s">
        <v>64</v>
      </c>
      <c r="GE4" s="471"/>
      <c r="GF4" s="489" t="s">
        <v>428</v>
      </c>
      <c r="GG4" s="491" t="s">
        <v>367</v>
      </c>
      <c r="GH4" s="484"/>
      <c r="GI4" s="484"/>
      <c r="GJ4" s="484"/>
      <c r="GK4" s="484" t="s">
        <v>55</v>
      </c>
      <c r="GL4" s="478" t="s">
        <v>56</v>
      </c>
    </row>
    <row r="5" spans="1:195" s="152" customFormat="1" ht="24" customHeight="1" x14ac:dyDescent="0.3">
      <c r="A5" s="572"/>
      <c r="B5" s="158" t="s">
        <v>3</v>
      </c>
      <c r="C5" s="158" t="s">
        <v>3</v>
      </c>
      <c r="D5" s="549"/>
      <c r="E5" s="549"/>
      <c r="F5" s="567"/>
      <c r="G5" s="568"/>
      <c r="H5" s="568"/>
      <c r="I5" s="568"/>
      <c r="J5" s="569"/>
      <c r="K5" s="549"/>
      <c r="L5" s="473"/>
      <c r="M5" s="549"/>
      <c r="N5" s="578"/>
      <c r="O5" s="578"/>
      <c r="P5" s="578"/>
      <c r="Q5" s="560"/>
      <c r="R5" s="253" t="s">
        <v>216</v>
      </c>
      <c r="S5" s="259" t="s">
        <v>213</v>
      </c>
      <c r="T5" s="259" t="s">
        <v>215</v>
      </c>
      <c r="U5" s="254" t="s">
        <v>214</v>
      </c>
      <c r="V5" s="254" t="s">
        <v>83</v>
      </c>
      <c r="W5" s="254" t="s">
        <v>2</v>
      </c>
      <c r="X5" s="24" t="s">
        <v>97</v>
      </c>
      <c r="Y5" s="547"/>
      <c r="Z5" s="25" t="s">
        <v>475</v>
      </c>
      <c r="AA5" s="25" t="s">
        <v>4</v>
      </c>
      <c r="AB5" s="25" t="s">
        <v>5</v>
      </c>
      <c r="AC5" s="25" t="s">
        <v>6</v>
      </c>
      <c r="AD5" s="223" t="s">
        <v>7</v>
      </c>
      <c r="AE5" s="300" t="s">
        <v>217</v>
      </c>
      <c r="AF5" s="300" t="s">
        <v>218</v>
      </c>
      <c r="AG5" s="300" t="s">
        <v>219</v>
      </c>
      <c r="AH5" s="300" t="s">
        <v>220</v>
      </c>
      <c r="AI5" s="300" t="s">
        <v>83</v>
      </c>
      <c r="AJ5" s="25" t="s">
        <v>475</v>
      </c>
      <c r="AK5" s="25" t="s">
        <v>4</v>
      </c>
      <c r="AL5" s="25" t="s">
        <v>5</v>
      </c>
      <c r="AM5" s="25" t="s">
        <v>6</v>
      </c>
      <c r="AN5" s="223" t="s">
        <v>7</v>
      </c>
      <c r="AO5" s="562"/>
      <c r="AP5" s="17">
        <v>1</v>
      </c>
      <c r="AQ5" s="17">
        <v>2</v>
      </c>
      <c r="AR5" s="17">
        <v>3</v>
      </c>
      <c r="AS5" s="270" t="s">
        <v>8</v>
      </c>
      <c r="AT5" s="270" t="s">
        <v>101</v>
      </c>
      <c r="AU5" s="550"/>
      <c r="AV5" s="205" t="s">
        <v>75</v>
      </c>
      <c r="AW5" s="205" t="s">
        <v>119</v>
      </c>
      <c r="AX5" s="552"/>
      <c r="AY5" s="471"/>
      <c r="AZ5" s="550"/>
      <c r="BA5" s="205" t="s">
        <v>348</v>
      </c>
      <c r="BB5" s="218" t="s">
        <v>349</v>
      </c>
      <c r="BC5" s="485"/>
      <c r="BD5" s="485"/>
      <c r="BE5" s="485"/>
      <c r="BF5" s="479"/>
      <c r="BG5" s="17">
        <v>1</v>
      </c>
      <c r="BH5" s="205">
        <v>2</v>
      </c>
      <c r="BI5" s="205">
        <v>3</v>
      </c>
      <c r="BJ5" s="8" t="s">
        <v>8</v>
      </c>
      <c r="BK5" s="8" t="s">
        <v>31</v>
      </c>
      <c r="BL5" s="17">
        <v>1</v>
      </c>
      <c r="BM5" s="205">
        <v>2</v>
      </c>
      <c r="BN5" s="205">
        <v>3</v>
      </c>
      <c r="BO5" s="270" t="s">
        <v>8</v>
      </c>
      <c r="BP5" s="270" t="s">
        <v>31</v>
      </c>
      <c r="BQ5" s="473"/>
      <c r="BR5" s="216"/>
      <c r="BS5" s="208" t="s">
        <v>24</v>
      </c>
      <c r="BT5" s="214">
        <v>1</v>
      </c>
      <c r="BU5" s="269" t="s">
        <v>137</v>
      </c>
      <c r="BV5" s="269" t="s">
        <v>138</v>
      </c>
      <c r="BW5" s="8">
        <v>2</v>
      </c>
      <c r="BX5" s="270" t="s">
        <v>137</v>
      </c>
      <c r="BY5" s="270" t="s">
        <v>138</v>
      </c>
      <c r="BZ5" s="8">
        <v>3</v>
      </c>
      <c r="CA5" s="270" t="s">
        <v>137</v>
      </c>
      <c r="CB5" s="270" t="s">
        <v>138</v>
      </c>
      <c r="CC5" s="8" t="s">
        <v>8</v>
      </c>
      <c r="CD5" s="8" t="s">
        <v>31</v>
      </c>
      <c r="CE5" s="8">
        <v>1</v>
      </c>
      <c r="CF5" s="8">
        <v>2</v>
      </c>
      <c r="CG5" s="244">
        <v>3</v>
      </c>
      <c r="CH5" s="244" t="s">
        <v>8</v>
      </c>
      <c r="CI5" s="244" t="s">
        <v>31</v>
      </c>
      <c r="CJ5" s="8"/>
      <c r="CK5" s="8" t="s">
        <v>20</v>
      </c>
      <c r="CL5" s="511"/>
      <c r="CM5" s="204">
        <v>1</v>
      </c>
      <c r="CN5" s="204">
        <v>2</v>
      </c>
      <c r="CO5" s="204">
        <v>3</v>
      </c>
      <c r="CP5" s="8" t="s">
        <v>8</v>
      </c>
      <c r="CQ5" s="208" t="s">
        <v>31</v>
      </c>
      <c r="CR5" s="497"/>
      <c r="CS5" s="270">
        <v>1</v>
      </c>
      <c r="CT5" s="270">
        <v>2</v>
      </c>
      <c r="CU5" s="270">
        <v>3</v>
      </c>
      <c r="CV5" s="270" t="s">
        <v>8</v>
      </c>
      <c r="CW5" s="270" t="s">
        <v>31</v>
      </c>
      <c r="CX5" s="270">
        <v>1</v>
      </c>
      <c r="CY5" s="270">
        <v>2</v>
      </c>
      <c r="CZ5" s="270">
        <v>3</v>
      </c>
      <c r="DA5" s="270" t="s">
        <v>8</v>
      </c>
      <c r="DB5" s="270" t="s">
        <v>31</v>
      </c>
      <c r="DC5" s="270">
        <v>1</v>
      </c>
      <c r="DD5" s="270">
        <v>2</v>
      </c>
      <c r="DE5" s="270">
        <v>3</v>
      </c>
      <c r="DF5" s="270" t="s">
        <v>41</v>
      </c>
      <c r="DG5" s="270">
        <v>1</v>
      </c>
      <c r="DH5" s="270">
        <v>2</v>
      </c>
      <c r="DI5" s="270">
        <v>3</v>
      </c>
      <c r="DJ5" s="270" t="s">
        <v>12</v>
      </c>
      <c r="DK5" s="270">
        <v>1</v>
      </c>
      <c r="DL5" s="270">
        <v>2</v>
      </c>
      <c r="DM5" s="270">
        <v>3</v>
      </c>
      <c r="DN5" s="270" t="s">
        <v>12</v>
      </c>
      <c r="DO5" s="270">
        <v>1</v>
      </c>
      <c r="DP5" s="270">
        <v>2</v>
      </c>
      <c r="DQ5" s="270">
        <v>3</v>
      </c>
      <c r="DR5" s="270" t="s">
        <v>12</v>
      </c>
      <c r="DS5" s="471"/>
      <c r="DT5" s="270">
        <v>1</v>
      </c>
      <c r="DU5" s="270">
        <v>2</v>
      </c>
      <c r="DV5" s="270">
        <v>3</v>
      </c>
      <c r="DW5" s="270" t="s">
        <v>169</v>
      </c>
      <c r="DX5" s="270" t="s">
        <v>171</v>
      </c>
      <c r="DY5" s="270">
        <v>1</v>
      </c>
      <c r="DZ5" s="270">
        <v>2</v>
      </c>
      <c r="EA5" s="270">
        <v>3</v>
      </c>
      <c r="EB5" s="270" t="s">
        <v>169</v>
      </c>
      <c r="EC5" s="271" t="s">
        <v>170</v>
      </c>
      <c r="ED5" s="471"/>
      <c r="EE5" s="270">
        <v>1</v>
      </c>
      <c r="EF5" s="270">
        <v>2</v>
      </c>
      <c r="EG5" s="270">
        <v>3</v>
      </c>
      <c r="EH5" s="270" t="s">
        <v>169</v>
      </c>
      <c r="EI5" s="270" t="s">
        <v>171</v>
      </c>
      <c r="EJ5" s="473"/>
      <c r="EK5" s="471"/>
      <c r="EL5" s="471"/>
      <c r="EM5" s="95">
        <v>1</v>
      </c>
      <c r="EN5" s="254">
        <v>2</v>
      </c>
      <c r="EO5" s="96" t="s">
        <v>12</v>
      </c>
      <c r="EP5" s="471"/>
      <c r="EQ5" s="417">
        <v>1</v>
      </c>
      <c r="ER5" s="417">
        <v>2</v>
      </c>
      <c r="ES5" s="417">
        <v>3</v>
      </c>
      <c r="ET5" s="417" t="s">
        <v>169</v>
      </c>
      <c r="EU5" s="417" t="s">
        <v>171</v>
      </c>
      <c r="EV5" s="511"/>
      <c r="EW5" s="512"/>
      <c r="EX5" s="473"/>
      <c r="EY5" s="417">
        <v>1</v>
      </c>
      <c r="EZ5" s="417">
        <v>2</v>
      </c>
      <c r="FA5" s="417">
        <v>3</v>
      </c>
      <c r="FB5" s="417" t="s">
        <v>169</v>
      </c>
      <c r="FC5" s="419" t="s">
        <v>171</v>
      </c>
      <c r="FD5" s="417">
        <v>1</v>
      </c>
      <c r="FE5" s="417">
        <v>2</v>
      </c>
      <c r="FF5" s="417">
        <v>3</v>
      </c>
      <c r="FG5" s="417" t="s">
        <v>169</v>
      </c>
      <c r="FH5" s="419" t="s">
        <v>171</v>
      </c>
      <c r="FI5" s="481"/>
      <c r="FJ5" s="483"/>
      <c r="FK5" s="485"/>
      <c r="FL5" s="487"/>
      <c r="FM5" s="254">
        <v>1</v>
      </c>
      <c r="FN5" s="254">
        <v>2</v>
      </c>
      <c r="FO5" s="254">
        <v>3</v>
      </c>
      <c r="FP5" s="96" t="s">
        <v>12</v>
      </c>
      <c r="FQ5" s="23">
        <v>1</v>
      </c>
      <c r="FR5" s="254">
        <v>2</v>
      </c>
      <c r="FS5" s="15">
        <v>3</v>
      </c>
      <c r="FT5" s="96" t="s">
        <v>12</v>
      </c>
      <c r="FU5" s="253">
        <v>1</v>
      </c>
      <c r="FV5" s="254">
        <v>2</v>
      </c>
      <c r="FW5" s="254">
        <v>3</v>
      </c>
      <c r="FX5" s="96" t="s">
        <v>12</v>
      </c>
      <c r="FY5" s="493"/>
      <c r="FZ5" s="8">
        <v>1</v>
      </c>
      <c r="GA5" s="8">
        <v>2</v>
      </c>
      <c r="GB5" s="8">
        <v>3</v>
      </c>
      <c r="GC5" s="8" t="s">
        <v>19</v>
      </c>
      <c r="GD5" s="205" t="s">
        <v>199</v>
      </c>
      <c r="GE5" s="205" t="s">
        <v>200</v>
      </c>
      <c r="GF5" s="490"/>
      <c r="GG5" s="192">
        <v>1</v>
      </c>
      <c r="GH5" s="273">
        <v>2</v>
      </c>
      <c r="GI5" s="192">
        <v>3</v>
      </c>
      <c r="GJ5" s="192" t="s">
        <v>54</v>
      </c>
      <c r="GK5" s="485"/>
      <c r="GL5" s="479"/>
    </row>
    <row r="6" spans="1:195" ht="16" customHeight="1" x14ac:dyDescent="0.3">
      <c r="A6" s="150">
        <v>1</v>
      </c>
      <c r="B6" s="11"/>
      <c r="C6" s="11"/>
      <c r="D6" s="3"/>
      <c r="E6" s="3"/>
      <c r="F6" s="5" t="str">
        <f>IF(D6="", "",  "SR")</f>
        <v/>
      </c>
      <c r="G6" s="5" t="s">
        <v>441</v>
      </c>
      <c r="H6" s="6" t="str">
        <f>IF(D6="", "-", D6)</f>
        <v>-</v>
      </c>
      <c r="I6" s="6" t="s">
        <v>441</v>
      </c>
      <c r="J6" s="7" t="str">
        <f>IF(E6="", "-", E6)</f>
        <v>-</v>
      </c>
      <c r="K6" s="22"/>
      <c r="L6" s="22"/>
      <c r="M6" s="22"/>
      <c r="N6" s="22"/>
      <c r="O6" s="22"/>
      <c r="P6" s="22"/>
      <c r="Q6" s="337"/>
      <c r="R6" s="27"/>
      <c r="S6" s="27"/>
      <c r="T6" s="27"/>
      <c r="U6" s="27"/>
      <c r="V6" s="27"/>
      <c r="W6" s="338"/>
      <c r="X6" s="257"/>
      <c r="Y6" s="275"/>
      <c r="Z6" s="12"/>
      <c r="AA6" s="261" t="s">
        <v>4</v>
      </c>
      <c r="AB6" s="262"/>
      <c r="AC6" s="261" t="s">
        <v>23</v>
      </c>
      <c r="AD6" s="263" t="str">
        <f>IF(AB6="", "-", Z6/AB6)</f>
        <v>-</v>
      </c>
      <c r="AE6" s="276"/>
      <c r="AF6" s="276"/>
      <c r="AG6" s="276"/>
      <c r="AH6" s="276"/>
      <c r="AI6" s="276"/>
      <c r="AJ6" s="12"/>
      <c r="AK6" s="261" t="s">
        <v>4</v>
      </c>
      <c r="AL6" s="16"/>
      <c r="AM6" s="261" t="s">
        <v>23</v>
      </c>
      <c r="AN6" s="263" t="str">
        <f>IF(AL6="", "-", AJ6/AL6)</f>
        <v>-</v>
      </c>
      <c r="AO6" s="102"/>
      <c r="AP6" s="335"/>
      <c r="AQ6" s="335"/>
      <c r="AR6" s="335"/>
      <c r="AS6" s="18"/>
      <c r="AT6" s="18"/>
      <c r="AU6" s="155"/>
      <c r="AV6" s="22"/>
      <c r="AW6" s="22"/>
      <c r="AX6" s="155"/>
      <c r="AY6" s="156"/>
      <c r="AZ6" s="155"/>
      <c r="BA6" s="22"/>
      <c r="BB6" s="22"/>
      <c r="BC6" s="156"/>
      <c r="BD6" s="156"/>
      <c r="BE6" s="156"/>
      <c r="BF6" s="157"/>
      <c r="BG6" s="154"/>
      <c r="BH6" s="31"/>
      <c r="BI6" s="31"/>
      <c r="BJ6" s="18"/>
      <c r="BK6" s="18"/>
      <c r="BL6" s="154"/>
      <c r="BM6" s="31"/>
      <c r="BN6" s="31"/>
      <c r="BO6" s="18"/>
      <c r="BP6" s="18"/>
      <c r="BQ6" s="2"/>
      <c r="BR6" s="22"/>
      <c r="BS6" s="98"/>
      <c r="BT6" s="154"/>
      <c r="BU6" s="154"/>
      <c r="BV6" s="154"/>
      <c r="BW6" s="31"/>
      <c r="BX6" s="154"/>
      <c r="BY6" s="154"/>
      <c r="BZ6" s="31"/>
      <c r="CA6" s="154"/>
      <c r="CB6" s="154"/>
      <c r="CC6" s="18"/>
      <c r="CD6" s="18"/>
      <c r="CE6" s="26"/>
      <c r="CF6" s="26"/>
      <c r="CG6" s="26"/>
      <c r="CH6" s="18"/>
      <c r="CI6" s="18"/>
      <c r="CJ6" s="206"/>
      <c r="CK6" s="9"/>
      <c r="CL6" s="156"/>
      <c r="CM6" s="22"/>
      <c r="CN6" s="22"/>
      <c r="CO6" s="22"/>
      <c r="CP6" s="18"/>
      <c r="CQ6" s="98"/>
      <c r="CR6" s="294"/>
      <c r="CS6" s="26"/>
      <c r="CT6" s="26"/>
      <c r="CU6" s="26"/>
      <c r="CV6" s="18"/>
      <c r="CW6" s="18"/>
      <c r="CX6" s="26"/>
      <c r="CY6" s="26"/>
      <c r="CZ6" s="26"/>
      <c r="DA6" s="18"/>
      <c r="DB6" s="18"/>
      <c r="DC6" s="31"/>
      <c r="DD6" s="31"/>
      <c r="DE6" s="31"/>
      <c r="DF6" s="9"/>
      <c r="DG6" s="31"/>
      <c r="DH6" s="31"/>
      <c r="DI6" s="31"/>
      <c r="DJ6" s="9"/>
      <c r="DK6" s="31"/>
      <c r="DL6" s="31"/>
      <c r="DM6" s="31"/>
      <c r="DN6" s="9"/>
      <c r="DO6" s="31"/>
      <c r="DP6" s="31"/>
      <c r="DQ6" s="31"/>
      <c r="DR6" s="9"/>
      <c r="DS6" s="286"/>
      <c r="DT6" s="31"/>
      <c r="DU6" s="31"/>
      <c r="DV6" s="31"/>
      <c r="DW6" s="119"/>
      <c r="DX6" s="119"/>
      <c r="DY6" s="286"/>
      <c r="DZ6" s="286"/>
      <c r="EA6" s="291"/>
      <c r="EB6" s="9"/>
      <c r="EC6" s="94"/>
      <c r="ED6" s="286"/>
      <c r="EE6" s="31"/>
      <c r="EF6" s="31"/>
      <c r="EG6" s="31"/>
      <c r="EH6" s="119"/>
      <c r="EI6" s="119"/>
      <c r="EJ6" s="286"/>
      <c r="EK6" s="286"/>
      <c r="EL6" s="286"/>
      <c r="EM6" s="30"/>
      <c r="EN6" s="250"/>
      <c r="EO6" s="119"/>
      <c r="EP6" s="286"/>
      <c r="EQ6" s="31"/>
      <c r="ER6" s="31"/>
      <c r="ES6" s="31"/>
      <c r="ET6" s="119"/>
      <c r="EU6" s="119"/>
      <c r="EV6" s="123"/>
      <c r="EW6" s="188"/>
      <c r="EX6" s="188"/>
      <c r="EY6" s="31"/>
      <c r="EZ6" s="31"/>
      <c r="FA6" s="31"/>
      <c r="FB6" s="119"/>
      <c r="FC6" s="423"/>
      <c r="FD6" s="31"/>
      <c r="FE6" s="31"/>
      <c r="FF6" s="31"/>
      <c r="FG6" s="119"/>
      <c r="FH6" s="423"/>
      <c r="FI6" s="118"/>
      <c r="FJ6" s="424"/>
      <c r="FK6" s="122"/>
      <c r="FL6" s="122"/>
      <c r="FM6" s="29"/>
      <c r="FN6" s="29"/>
      <c r="FO6" s="29"/>
      <c r="FP6" s="93"/>
      <c r="FQ6" s="29"/>
      <c r="FR6" s="29"/>
      <c r="FS6" s="29"/>
      <c r="FT6" s="93"/>
      <c r="FU6" s="29"/>
      <c r="FV6" s="29"/>
      <c r="FW6" s="29"/>
      <c r="FX6" s="94"/>
      <c r="FY6" s="201"/>
      <c r="FZ6" s="26"/>
      <c r="GA6" s="22"/>
      <c r="GB6" s="22"/>
      <c r="GC6" s="9"/>
      <c r="GD6" s="22"/>
      <c r="GE6" s="22"/>
      <c r="GF6" s="123"/>
      <c r="GG6" s="122"/>
      <c r="GH6" s="122"/>
      <c r="GI6" s="122"/>
      <c r="GJ6" s="120"/>
      <c r="GK6" s="123"/>
      <c r="GL6" s="195"/>
    </row>
    <row r="7" spans="1:195" ht="16" customHeight="1" x14ac:dyDescent="0.3">
      <c r="A7" s="150">
        <v>2</v>
      </c>
      <c r="B7" s="11"/>
      <c r="C7" s="11"/>
      <c r="D7" s="3"/>
      <c r="E7" s="3"/>
      <c r="F7" s="5" t="str">
        <f t="shared" ref="F7:F70" si="0">IF(D7="", "",  "SR")</f>
        <v/>
      </c>
      <c r="G7" s="5" t="s">
        <v>441</v>
      </c>
      <c r="H7" s="6" t="str">
        <f t="shared" ref="H7:H70" si="1">IF(D7="", "-", D7)</f>
        <v>-</v>
      </c>
      <c r="I7" s="6" t="s">
        <v>441</v>
      </c>
      <c r="J7" s="7" t="str">
        <f t="shared" ref="J7:J70" si="2">IF(E7="", "-", E7)</f>
        <v>-</v>
      </c>
      <c r="K7" s="22"/>
      <c r="L7" s="22"/>
      <c r="M7" s="22"/>
      <c r="N7" s="22"/>
      <c r="O7" s="246"/>
      <c r="P7" s="246"/>
      <c r="Q7" s="337"/>
      <c r="R7" s="4"/>
      <c r="S7" s="4"/>
      <c r="T7" s="4"/>
      <c r="U7" s="4"/>
      <c r="V7" s="4"/>
      <c r="W7" s="338"/>
      <c r="X7" s="255"/>
      <c r="Y7" s="275"/>
      <c r="Z7" s="12"/>
      <c r="AA7" s="261" t="s">
        <v>66</v>
      </c>
      <c r="AB7" s="262"/>
      <c r="AC7" s="261" t="s">
        <v>67</v>
      </c>
      <c r="AD7" s="263" t="str">
        <f t="shared" ref="AD7:AD70" si="3">IF(AB7="", "-", Z7/AB7)</f>
        <v>-</v>
      </c>
      <c r="AE7" s="276"/>
      <c r="AF7" s="276"/>
      <c r="AG7" s="276"/>
      <c r="AH7" s="276"/>
      <c r="AI7" s="276"/>
      <c r="AJ7" s="12"/>
      <c r="AK7" s="261" t="s">
        <v>66</v>
      </c>
      <c r="AL7" s="16"/>
      <c r="AM7" s="261" t="s">
        <v>67</v>
      </c>
      <c r="AN7" s="263" t="str">
        <f t="shared" ref="AN7:AN70" si="4">IF(AL7="", "-", AJ7/AL7)</f>
        <v>-</v>
      </c>
      <c r="AO7" s="102"/>
      <c r="AP7" s="335"/>
      <c r="AQ7" s="335"/>
      <c r="AR7" s="335"/>
      <c r="AS7" s="18"/>
      <c r="AT7" s="18"/>
      <c r="AU7" s="155"/>
      <c r="AV7" s="22"/>
      <c r="AW7" s="22"/>
      <c r="AX7" s="155"/>
      <c r="AY7" s="156"/>
      <c r="AZ7" s="155"/>
      <c r="BA7" s="22"/>
      <c r="BB7" s="22"/>
      <c r="BC7" s="156"/>
      <c r="BD7" s="156"/>
      <c r="BE7" s="156"/>
      <c r="BF7" s="157"/>
      <c r="BG7" s="154"/>
      <c r="BH7" s="31"/>
      <c r="BI7" s="31"/>
      <c r="BJ7" s="18"/>
      <c r="BK7" s="18"/>
      <c r="BL7" s="154"/>
      <c r="BM7" s="31"/>
      <c r="BN7" s="31"/>
      <c r="BO7" s="18"/>
      <c r="BP7" s="18"/>
      <c r="BQ7" s="2"/>
      <c r="BR7" s="22"/>
      <c r="BS7" s="98"/>
      <c r="BT7" s="154"/>
      <c r="BU7" s="154"/>
      <c r="BV7" s="154"/>
      <c r="BW7" s="31"/>
      <c r="BX7" s="154"/>
      <c r="BY7" s="154"/>
      <c r="BZ7" s="31"/>
      <c r="CA7" s="154"/>
      <c r="CB7" s="154"/>
      <c r="CC7" s="18"/>
      <c r="CD7" s="18"/>
      <c r="CE7" s="26"/>
      <c r="CF7" s="26"/>
      <c r="CG7" s="26"/>
      <c r="CH7" s="18"/>
      <c r="CI7" s="18"/>
      <c r="CJ7" s="206"/>
      <c r="CK7" s="9"/>
      <c r="CL7" s="156"/>
      <c r="CM7" s="22"/>
      <c r="CN7" s="22"/>
      <c r="CO7" s="22"/>
      <c r="CP7" s="18"/>
      <c r="CQ7" s="98"/>
      <c r="CR7" s="294"/>
      <c r="CS7" s="26"/>
      <c r="CT7" s="26"/>
      <c r="CU7" s="26"/>
      <c r="CV7" s="18"/>
      <c r="CW7" s="18"/>
      <c r="CX7" s="26"/>
      <c r="CY7" s="26"/>
      <c r="CZ7" s="26"/>
      <c r="DA7" s="18"/>
      <c r="DB7" s="18"/>
      <c r="DC7" s="31"/>
      <c r="DD7" s="31"/>
      <c r="DE7" s="31"/>
      <c r="DF7" s="9"/>
      <c r="DG7" s="31"/>
      <c r="DH7" s="31"/>
      <c r="DI7" s="31"/>
      <c r="DJ7" s="9"/>
      <c r="DK7" s="31"/>
      <c r="DL7" s="31"/>
      <c r="DM7" s="31"/>
      <c r="DN7" s="9"/>
      <c r="DO7" s="31"/>
      <c r="DP7" s="31"/>
      <c r="DQ7" s="31"/>
      <c r="DR7" s="9"/>
      <c r="DS7" s="286"/>
      <c r="DT7" s="31"/>
      <c r="DU7" s="31"/>
      <c r="DV7" s="31"/>
      <c r="DW7" s="119"/>
      <c r="DX7" s="119"/>
      <c r="DY7" s="286"/>
      <c r="DZ7" s="286"/>
      <c r="EA7" s="291"/>
      <c r="EB7" s="9"/>
      <c r="EC7" s="94"/>
      <c r="ED7" s="286"/>
      <c r="EE7" s="31"/>
      <c r="EF7" s="31"/>
      <c r="EG7" s="31"/>
      <c r="EH7" s="119"/>
      <c r="EI7" s="119"/>
      <c r="EJ7" s="286"/>
      <c r="EK7" s="286"/>
      <c r="EL7" s="286"/>
      <c r="EM7" s="30"/>
      <c r="EN7" s="250"/>
      <c r="EO7" s="119"/>
      <c r="EP7" s="286"/>
      <c r="EQ7" s="31"/>
      <c r="ER7" s="31"/>
      <c r="ES7" s="31"/>
      <c r="ET7" s="119"/>
      <c r="EU7" s="119"/>
      <c r="EV7" s="123"/>
      <c r="EW7" s="188"/>
      <c r="EX7" s="188"/>
      <c r="EY7" s="31"/>
      <c r="EZ7" s="31"/>
      <c r="FA7" s="31"/>
      <c r="FB7" s="119"/>
      <c r="FC7" s="423"/>
      <c r="FD7" s="31"/>
      <c r="FE7" s="31"/>
      <c r="FF7" s="31"/>
      <c r="FG7" s="119"/>
      <c r="FH7" s="423"/>
      <c r="FI7" s="118"/>
      <c r="FJ7" s="424"/>
      <c r="FK7" s="122"/>
      <c r="FL7" s="122"/>
      <c r="FM7" s="29"/>
      <c r="FN7" s="29"/>
      <c r="FO7" s="29"/>
      <c r="FP7" s="94"/>
      <c r="FQ7" s="29"/>
      <c r="FR7" s="29"/>
      <c r="FS7" s="29"/>
      <c r="FT7" s="94"/>
      <c r="FU7" s="29"/>
      <c r="FV7" s="29"/>
      <c r="FW7" s="29"/>
      <c r="FX7" s="94"/>
      <c r="FY7" s="201"/>
      <c r="FZ7" s="26"/>
      <c r="GA7" s="22"/>
      <c r="GB7" s="22"/>
      <c r="GC7" s="9"/>
      <c r="GD7" s="22"/>
      <c r="GE7" s="22"/>
      <c r="GF7" s="123"/>
      <c r="GG7" s="122"/>
      <c r="GH7" s="122"/>
      <c r="GI7" s="122"/>
      <c r="GJ7" s="120"/>
      <c r="GK7" s="123"/>
      <c r="GL7" s="195"/>
    </row>
    <row r="8" spans="1:195" ht="16" customHeight="1" x14ac:dyDescent="0.3">
      <c r="A8" s="150">
        <v>3</v>
      </c>
      <c r="B8" s="11"/>
      <c r="C8" s="11"/>
      <c r="D8" s="3"/>
      <c r="E8" s="3"/>
      <c r="F8" s="5" t="str">
        <f t="shared" si="0"/>
        <v/>
      </c>
      <c r="G8" s="5" t="s">
        <v>441</v>
      </c>
      <c r="H8" s="6" t="str">
        <f t="shared" si="1"/>
        <v>-</v>
      </c>
      <c r="I8" s="6" t="s">
        <v>441</v>
      </c>
      <c r="J8" s="7" t="str">
        <f t="shared" si="2"/>
        <v>-</v>
      </c>
      <c r="K8" s="22"/>
      <c r="L8" s="22"/>
      <c r="M8" s="22"/>
      <c r="N8" s="22"/>
      <c r="O8" s="246"/>
      <c r="P8" s="246"/>
      <c r="Q8" s="337"/>
      <c r="R8" s="4"/>
      <c r="S8" s="4"/>
      <c r="T8" s="4"/>
      <c r="U8" s="4"/>
      <c r="V8" s="4"/>
      <c r="W8" s="338"/>
      <c r="X8" s="255"/>
      <c r="Y8" s="275"/>
      <c r="Z8" s="12"/>
      <c r="AA8" s="261" t="s">
        <v>4</v>
      </c>
      <c r="AB8" s="262"/>
      <c r="AC8" s="261" t="s">
        <v>23</v>
      </c>
      <c r="AD8" s="263" t="str">
        <f t="shared" si="3"/>
        <v>-</v>
      </c>
      <c r="AE8" s="276"/>
      <c r="AF8" s="276"/>
      <c r="AG8" s="276"/>
      <c r="AH8" s="276"/>
      <c r="AI8" s="276"/>
      <c r="AJ8" s="12"/>
      <c r="AK8" s="261" t="s">
        <v>4</v>
      </c>
      <c r="AL8" s="16"/>
      <c r="AM8" s="261" t="s">
        <v>23</v>
      </c>
      <c r="AN8" s="263" t="str">
        <f t="shared" si="4"/>
        <v>-</v>
      </c>
      <c r="AO8" s="102"/>
      <c r="AP8" s="335"/>
      <c r="AQ8" s="335"/>
      <c r="AR8" s="335"/>
      <c r="AS8" s="18"/>
      <c r="AT8" s="18"/>
      <c r="AU8" s="155"/>
      <c r="AV8" s="22"/>
      <c r="AW8" s="22"/>
      <c r="AX8" s="155"/>
      <c r="AY8" s="156"/>
      <c r="AZ8" s="155"/>
      <c r="BA8" s="22"/>
      <c r="BB8" s="22"/>
      <c r="BC8" s="156"/>
      <c r="BD8" s="156"/>
      <c r="BE8" s="156"/>
      <c r="BF8" s="157"/>
      <c r="BG8" s="154"/>
      <c r="BH8" s="31"/>
      <c r="BI8" s="31"/>
      <c r="BJ8" s="18"/>
      <c r="BK8" s="18"/>
      <c r="BL8" s="154"/>
      <c r="BM8" s="31"/>
      <c r="BN8" s="31"/>
      <c r="BO8" s="18"/>
      <c r="BP8" s="18"/>
      <c r="BQ8" s="2"/>
      <c r="BR8" s="22"/>
      <c r="BS8" s="98"/>
      <c r="BT8" s="154"/>
      <c r="BU8" s="154"/>
      <c r="BV8" s="154"/>
      <c r="BW8" s="31"/>
      <c r="BX8" s="154"/>
      <c r="BY8" s="154"/>
      <c r="BZ8" s="31"/>
      <c r="CA8" s="154"/>
      <c r="CB8" s="154"/>
      <c r="CC8" s="18"/>
      <c r="CD8" s="18"/>
      <c r="CE8" s="26"/>
      <c r="CF8" s="26"/>
      <c r="CG8" s="26"/>
      <c r="CH8" s="18"/>
      <c r="CI8" s="18"/>
      <c r="CJ8" s="206"/>
      <c r="CK8" s="9"/>
      <c r="CL8" s="156"/>
      <c r="CM8" s="22"/>
      <c r="CN8" s="22"/>
      <c r="CO8" s="22"/>
      <c r="CP8" s="18"/>
      <c r="CQ8" s="98"/>
      <c r="CR8" s="294"/>
      <c r="CS8" s="26"/>
      <c r="CT8" s="26"/>
      <c r="CU8" s="26"/>
      <c r="CV8" s="18"/>
      <c r="CW8" s="18"/>
      <c r="CX8" s="26"/>
      <c r="CY8" s="26"/>
      <c r="CZ8" s="26"/>
      <c r="DA8" s="18"/>
      <c r="DB8" s="18"/>
      <c r="DC8" s="31"/>
      <c r="DD8" s="31"/>
      <c r="DE8" s="31"/>
      <c r="DF8" s="9"/>
      <c r="DG8" s="31"/>
      <c r="DH8" s="31"/>
      <c r="DI8" s="31"/>
      <c r="DJ8" s="9"/>
      <c r="DK8" s="31"/>
      <c r="DL8" s="31"/>
      <c r="DM8" s="31"/>
      <c r="DN8" s="9"/>
      <c r="DO8" s="31"/>
      <c r="DP8" s="31"/>
      <c r="DQ8" s="31"/>
      <c r="DR8" s="9"/>
      <c r="DS8" s="286"/>
      <c r="DT8" s="31"/>
      <c r="DU8" s="31"/>
      <c r="DV8" s="31"/>
      <c r="DW8" s="9"/>
      <c r="DX8" s="9"/>
      <c r="DY8" s="286"/>
      <c r="DZ8" s="286"/>
      <c r="EA8" s="291"/>
      <c r="EB8" s="9"/>
      <c r="EC8" s="94"/>
      <c r="ED8" s="286"/>
      <c r="EE8" s="31"/>
      <c r="EF8" s="31"/>
      <c r="EG8" s="31"/>
      <c r="EH8" s="9"/>
      <c r="EI8" s="9"/>
      <c r="EJ8" s="286"/>
      <c r="EK8" s="286"/>
      <c r="EL8" s="286"/>
      <c r="EM8" s="30"/>
      <c r="EN8" s="250"/>
      <c r="EO8" s="9"/>
      <c r="EP8" s="286"/>
      <c r="EQ8" s="31"/>
      <c r="ER8" s="31"/>
      <c r="ES8" s="31"/>
      <c r="ET8" s="9"/>
      <c r="EU8" s="9"/>
      <c r="EV8" s="123"/>
      <c r="EW8" s="188"/>
      <c r="EX8" s="188"/>
      <c r="EY8" s="31"/>
      <c r="EZ8" s="31"/>
      <c r="FA8" s="31"/>
      <c r="FB8" s="9"/>
      <c r="FC8" s="94"/>
      <c r="FD8" s="31"/>
      <c r="FE8" s="31"/>
      <c r="FF8" s="31"/>
      <c r="FG8" s="9"/>
      <c r="FH8" s="94"/>
      <c r="FI8" s="118"/>
      <c r="FJ8" s="424"/>
      <c r="FK8" s="122"/>
      <c r="FL8" s="122"/>
      <c r="FM8" s="29"/>
      <c r="FN8" s="29"/>
      <c r="FO8" s="29"/>
      <c r="FP8" s="94"/>
      <c r="FQ8" s="29"/>
      <c r="FR8" s="29"/>
      <c r="FS8" s="29"/>
      <c r="FT8" s="94"/>
      <c r="FU8" s="29"/>
      <c r="FV8" s="29"/>
      <c r="FW8" s="29"/>
      <c r="FX8" s="94"/>
      <c r="FY8" s="201"/>
      <c r="FZ8" s="26"/>
      <c r="GA8" s="22"/>
      <c r="GB8" s="22"/>
      <c r="GC8" s="9"/>
      <c r="GD8" s="22"/>
      <c r="GE8" s="22"/>
      <c r="GF8" s="123"/>
      <c r="GG8" s="122"/>
      <c r="GH8" s="122"/>
      <c r="GI8" s="122"/>
      <c r="GJ8" s="120"/>
      <c r="GK8" s="123"/>
      <c r="GL8" s="195"/>
    </row>
    <row r="9" spans="1:195" ht="16" customHeight="1" x14ac:dyDescent="0.3">
      <c r="A9" s="150">
        <v>4</v>
      </c>
      <c r="B9" s="11"/>
      <c r="C9" s="11"/>
      <c r="D9" s="3"/>
      <c r="E9" s="3"/>
      <c r="F9" s="5" t="str">
        <f t="shared" si="0"/>
        <v/>
      </c>
      <c r="G9" s="5" t="s">
        <v>441</v>
      </c>
      <c r="H9" s="6" t="str">
        <f t="shared" si="1"/>
        <v>-</v>
      </c>
      <c r="I9" s="6" t="s">
        <v>441</v>
      </c>
      <c r="J9" s="7" t="str">
        <f t="shared" si="2"/>
        <v>-</v>
      </c>
      <c r="K9" s="22"/>
      <c r="L9" s="22"/>
      <c r="M9" s="22"/>
      <c r="N9" s="22"/>
      <c r="O9" s="246"/>
      <c r="P9" s="246"/>
      <c r="Q9" s="337"/>
      <c r="R9" s="4"/>
      <c r="S9" s="4"/>
      <c r="T9" s="4"/>
      <c r="U9" s="4"/>
      <c r="V9" s="4"/>
      <c r="W9" s="18"/>
      <c r="X9" s="255"/>
      <c r="Y9" s="275"/>
      <c r="Z9" s="12"/>
      <c r="AA9" s="261" t="s">
        <v>4</v>
      </c>
      <c r="AB9" s="262"/>
      <c r="AC9" s="261" t="s">
        <v>23</v>
      </c>
      <c r="AD9" s="263" t="str">
        <f t="shared" si="3"/>
        <v>-</v>
      </c>
      <c r="AE9" s="276"/>
      <c r="AF9" s="276"/>
      <c r="AG9" s="276"/>
      <c r="AH9" s="276"/>
      <c r="AI9" s="276"/>
      <c r="AJ9" s="12"/>
      <c r="AK9" s="261" t="s">
        <v>4</v>
      </c>
      <c r="AL9" s="16"/>
      <c r="AM9" s="261" t="s">
        <v>23</v>
      </c>
      <c r="AN9" s="263" t="str">
        <f t="shared" si="4"/>
        <v>-</v>
      </c>
      <c r="AO9" s="102"/>
      <c r="AP9" s="335"/>
      <c r="AQ9" s="335"/>
      <c r="AR9" s="335"/>
      <c r="AS9" s="18"/>
      <c r="AT9" s="18"/>
      <c r="AU9" s="155"/>
      <c r="AV9" s="22"/>
      <c r="AW9" s="22"/>
      <c r="AX9" s="155"/>
      <c r="AY9" s="156"/>
      <c r="AZ9" s="155"/>
      <c r="BA9" s="22"/>
      <c r="BB9" s="22"/>
      <c r="BC9" s="156"/>
      <c r="BD9" s="156"/>
      <c r="BE9" s="156"/>
      <c r="BF9" s="157"/>
      <c r="BG9" s="154"/>
      <c r="BH9" s="31"/>
      <c r="BI9" s="31"/>
      <c r="BJ9" s="18"/>
      <c r="BK9" s="18"/>
      <c r="BL9" s="154"/>
      <c r="BM9" s="31"/>
      <c r="BN9" s="31"/>
      <c r="BO9" s="18"/>
      <c r="BP9" s="18"/>
      <c r="BQ9" s="2"/>
      <c r="BR9" s="22"/>
      <c r="BS9" s="98"/>
      <c r="BT9" s="154"/>
      <c r="BU9" s="154"/>
      <c r="BV9" s="154"/>
      <c r="BW9" s="31"/>
      <c r="BX9" s="154"/>
      <c r="BY9" s="154"/>
      <c r="BZ9" s="31"/>
      <c r="CA9" s="154"/>
      <c r="CB9" s="154"/>
      <c r="CC9" s="18"/>
      <c r="CD9" s="18"/>
      <c r="CE9" s="26"/>
      <c r="CF9" s="26"/>
      <c r="CG9" s="26"/>
      <c r="CH9" s="18"/>
      <c r="CI9" s="18"/>
      <c r="CJ9" s="206"/>
      <c r="CK9" s="9"/>
      <c r="CL9" s="156"/>
      <c r="CM9" s="22"/>
      <c r="CN9" s="22"/>
      <c r="CO9" s="22"/>
      <c r="CP9" s="18"/>
      <c r="CQ9" s="98"/>
      <c r="CR9" s="294"/>
      <c r="CS9" s="26"/>
      <c r="CT9" s="26"/>
      <c r="CU9" s="26"/>
      <c r="CV9" s="18"/>
      <c r="CW9" s="18"/>
      <c r="CX9" s="26"/>
      <c r="CY9" s="26"/>
      <c r="CZ9" s="26"/>
      <c r="DA9" s="18"/>
      <c r="DB9" s="18"/>
      <c r="DC9" s="31"/>
      <c r="DD9" s="31"/>
      <c r="DE9" s="31"/>
      <c r="DF9" s="9"/>
      <c r="DG9" s="31"/>
      <c r="DH9" s="31"/>
      <c r="DI9" s="31"/>
      <c r="DJ9" s="9"/>
      <c r="DK9" s="31"/>
      <c r="DL9" s="31"/>
      <c r="DM9" s="31"/>
      <c r="DN9" s="9"/>
      <c r="DO9" s="31"/>
      <c r="DP9" s="31"/>
      <c r="DQ9" s="31"/>
      <c r="DR9" s="9"/>
      <c r="DS9" s="286"/>
      <c r="DT9" s="31"/>
      <c r="DU9" s="31"/>
      <c r="DV9" s="31"/>
      <c r="DW9" s="9"/>
      <c r="DX9" s="9"/>
      <c r="DY9" s="286"/>
      <c r="DZ9" s="286"/>
      <c r="EA9" s="291"/>
      <c r="EB9" s="9"/>
      <c r="EC9" s="94"/>
      <c r="ED9" s="286"/>
      <c r="EE9" s="31"/>
      <c r="EF9" s="31"/>
      <c r="EG9" s="31"/>
      <c r="EH9" s="9"/>
      <c r="EI9" s="9"/>
      <c r="EJ9" s="286"/>
      <c r="EK9" s="286"/>
      <c r="EL9" s="286"/>
      <c r="EM9" s="30"/>
      <c r="EN9" s="250"/>
      <c r="EO9" s="9"/>
      <c r="EP9" s="286"/>
      <c r="EQ9" s="31"/>
      <c r="ER9" s="31"/>
      <c r="ES9" s="31"/>
      <c r="ET9" s="9"/>
      <c r="EU9" s="9"/>
      <c r="EV9" s="123"/>
      <c r="EW9" s="188"/>
      <c r="EX9" s="188"/>
      <c r="EY9" s="31"/>
      <c r="EZ9" s="31"/>
      <c r="FA9" s="31"/>
      <c r="FB9" s="9"/>
      <c r="FC9" s="94"/>
      <c r="FD9" s="31"/>
      <c r="FE9" s="31"/>
      <c r="FF9" s="31"/>
      <c r="FG9" s="9"/>
      <c r="FH9" s="94"/>
      <c r="FI9" s="118"/>
      <c r="FJ9" s="424"/>
      <c r="FK9" s="122"/>
      <c r="FL9" s="122"/>
      <c r="FM9" s="29"/>
      <c r="FN9" s="29"/>
      <c r="FO9" s="29"/>
      <c r="FP9" s="94"/>
      <c r="FQ9" s="29"/>
      <c r="FR9" s="29"/>
      <c r="FS9" s="29"/>
      <c r="FT9" s="94"/>
      <c r="FU9" s="29"/>
      <c r="FV9" s="29"/>
      <c r="FW9" s="29"/>
      <c r="FX9" s="94"/>
      <c r="FY9" s="201"/>
      <c r="FZ9" s="26"/>
      <c r="GA9" s="22"/>
      <c r="GB9" s="22"/>
      <c r="GC9" s="9"/>
      <c r="GD9" s="22"/>
      <c r="GE9" s="22"/>
      <c r="GF9" s="123"/>
      <c r="GG9" s="122"/>
      <c r="GH9" s="122"/>
      <c r="GI9" s="122"/>
      <c r="GJ9" s="120"/>
      <c r="GK9" s="123"/>
      <c r="GL9" s="195"/>
    </row>
    <row r="10" spans="1:195" ht="16" customHeight="1" x14ac:dyDescent="0.3">
      <c r="A10" s="150">
        <v>5</v>
      </c>
      <c r="B10" s="11"/>
      <c r="C10" s="11"/>
      <c r="D10" s="3"/>
      <c r="E10" s="3"/>
      <c r="F10" s="5" t="str">
        <f t="shared" si="0"/>
        <v/>
      </c>
      <c r="G10" s="5" t="s">
        <v>441</v>
      </c>
      <c r="H10" s="6" t="str">
        <f t="shared" si="1"/>
        <v>-</v>
      </c>
      <c r="I10" s="6" t="s">
        <v>441</v>
      </c>
      <c r="J10" s="7" t="str">
        <f t="shared" si="2"/>
        <v>-</v>
      </c>
      <c r="K10" s="22"/>
      <c r="L10" s="22"/>
      <c r="M10" s="22"/>
      <c r="N10" s="22"/>
      <c r="O10" s="246"/>
      <c r="P10" s="246"/>
      <c r="Q10" s="337"/>
      <c r="R10" s="4"/>
      <c r="S10" s="4"/>
      <c r="T10" s="4"/>
      <c r="U10" s="4"/>
      <c r="V10" s="4"/>
      <c r="W10" s="18"/>
      <c r="X10" s="255"/>
      <c r="Y10" s="275"/>
      <c r="Z10" s="12"/>
      <c r="AA10" s="261" t="s">
        <v>4</v>
      </c>
      <c r="AB10" s="262"/>
      <c r="AC10" s="261" t="s">
        <v>23</v>
      </c>
      <c r="AD10" s="263" t="str">
        <f t="shared" si="3"/>
        <v>-</v>
      </c>
      <c r="AE10" s="276"/>
      <c r="AF10" s="276"/>
      <c r="AG10" s="276"/>
      <c r="AH10" s="276"/>
      <c r="AI10" s="276"/>
      <c r="AJ10" s="12"/>
      <c r="AK10" s="261" t="s">
        <v>4</v>
      </c>
      <c r="AL10" s="16"/>
      <c r="AM10" s="261" t="s">
        <v>23</v>
      </c>
      <c r="AN10" s="263" t="str">
        <f t="shared" si="4"/>
        <v>-</v>
      </c>
      <c r="AO10" s="102"/>
      <c r="AP10" s="335"/>
      <c r="AQ10" s="335"/>
      <c r="AR10" s="335"/>
      <c r="AS10" s="18"/>
      <c r="AT10" s="18"/>
      <c r="AU10" s="155"/>
      <c r="AV10" s="22"/>
      <c r="AW10" s="22"/>
      <c r="AX10" s="155"/>
      <c r="AY10" s="156"/>
      <c r="AZ10" s="155"/>
      <c r="BA10" s="22"/>
      <c r="BB10" s="22"/>
      <c r="BC10" s="156"/>
      <c r="BD10" s="156"/>
      <c r="BE10" s="156"/>
      <c r="BF10" s="157"/>
      <c r="BG10" s="154"/>
      <c r="BH10" s="31"/>
      <c r="BI10" s="31"/>
      <c r="BJ10" s="18"/>
      <c r="BK10" s="18"/>
      <c r="BL10" s="154"/>
      <c r="BM10" s="31"/>
      <c r="BN10" s="31"/>
      <c r="BO10" s="18"/>
      <c r="BP10" s="18"/>
      <c r="BQ10" s="2"/>
      <c r="BR10" s="22"/>
      <c r="BS10" s="98"/>
      <c r="BT10" s="154"/>
      <c r="BU10" s="154"/>
      <c r="BV10" s="154"/>
      <c r="BW10" s="31"/>
      <c r="BX10" s="154"/>
      <c r="BY10" s="154"/>
      <c r="BZ10" s="31"/>
      <c r="CA10" s="154"/>
      <c r="CB10" s="154"/>
      <c r="CC10" s="18"/>
      <c r="CD10" s="18"/>
      <c r="CE10" s="26"/>
      <c r="CF10" s="26"/>
      <c r="CG10" s="26"/>
      <c r="CH10" s="18"/>
      <c r="CI10" s="18"/>
      <c r="CJ10" s="206"/>
      <c r="CK10" s="9"/>
      <c r="CL10" s="156"/>
      <c r="CM10" s="22"/>
      <c r="CN10" s="22"/>
      <c r="CO10" s="22"/>
      <c r="CP10" s="18"/>
      <c r="CQ10" s="98"/>
      <c r="CR10" s="294"/>
      <c r="CS10" s="26"/>
      <c r="CT10" s="26"/>
      <c r="CU10" s="26"/>
      <c r="CV10" s="18"/>
      <c r="CW10" s="18"/>
      <c r="CX10" s="26"/>
      <c r="CY10" s="26"/>
      <c r="CZ10" s="26"/>
      <c r="DA10" s="18"/>
      <c r="DB10" s="18"/>
      <c r="DC10" s="31"/>
      <c r="DD10" s="31"/>
      <c r="DE10" s="31"/>
      <c r="DF10" s="9"/>
      <c r="DG10" s="31"/>
      <c r="DH10" s="31"/>
      <c r="DI10" s="31"/>
      <c r="DJ10" s="9"/>
      <c r="DK10" s="31"/>
      <c r="DL10" s="31"/>
      <c r="DM10" s="31"/>
      <c r="DN10" s="9"/>
      <c r="DO10" s="31"/>
      <c r="DP10" s="31"/>
      <c r="DQ10" s="31"/>
      <c r="DR10" s="9"/>
      <c r="DS10" s="286"/>
      <c r="DT10" s="31"/>
      <c r="DU10" s="31"/>
      <c r="DV10" s="31"/>
      <c r="DW10" s="119"/>
      <c r="DX10" s="119"/>
      <c r="DY10" s="286"/>
      <c r="DZ10" s="286"/>
      <c r="EA10" s="291"/>
      <c r="EB10" s="9"/>
      <c r="EC10" s="94"/>
      <c r="ED10" s="286"/>
      <c r="EE10" s="31"/>
      <c r="EF10" s="31"/>
      <c r="EG10" s="31"/>
      <c r="EH10" s="119"/>
      <c r="EI10" s="119"/>
      <c r="EJ10" s="286"/>
      <c r="EK10" s="286"/>
      <c r="EL10" s="286"/>
      <c r="EM10" s="30"/>
      <c r="EN10" s="250"/>
      <c r="EO10" s="119"/>
      <c r="EP10" s="286"/>
      <c r="EQ10" s="31"/>
      <c r="ER10" s="31"/>
      <c r="ES10" s="31"/>
      <c r="ET10" s="119"/>
      <c r="EU10" s="119"/>
      <c r="EV10" s="123"/>
      <c r="EW10" s="188"/>
      <c r="EX10" s="188"/>
      <c r="EY10" s="31"/>
      <c r="EZ10" s="31"/>
      <c r="FA10" s="31"/>
      <c r="FB10" s="119"/>
      <c r="FC10" s="423"/>
      <c r="FD10" s="31"/>
      <c r="FE10" s="31"/>
      <c r="FF10" s="31"/>
      <c r="FG10" s="119"/>
      <c r="FH10" s="423"/>
      <c r="FI10" s="118"/>
      <c r="FJ10" s="424"/>
      <c r="FK10" s="122"/>
      <c r="FL10" s="122"/>
      <c r="FM10" s="29"/>
      <c r="FN10" s="29"/>
      <c r="FO10" s="29"/>
      <c r="FP10" s="94"/>
      <c r="FQ10" s="29"/>
      <c r="FR10" s="29"/>
      <c r="FS10" s="29"/>
      <c r="FT10" s="94"/>
      <c r="FU10" s="29"/>
      <c r="FV10" s="29"/>
      <c r="FW10" s="29"/>
      <c r="FX10" s="94"/>
      <c r="FY10" s="201"/>
      <c r="FZ10" s="26"/>
      <c r="GA10" s="22"/>
      <c r="GB10" s="22"/>
      <c r="GC10" s="9"/>
      <c r="GD10" s="22"/>
      <c r="GE10" s="22"/>
      <c r="GF10" s="123"/>
      <c r="GG10" s="122"/>
      <c r="GH10" s="122"/>
      <c r="GI10" s="122"/>
      <c r="GJ10" s="120"/>
      <c r="GK10" s="123"/>
      <c r="GL10" s="195"/>
    </row>
    <row r="11" spans="1:195" ht="16" customHeight="1" x14ac:dyDescent="0.3">
      <c r="A11" s="150">
        <v>6</v>
      </c>
      <c r="B11" s="11"/>
      <c r="C11" s="11"/>
      <c r="D11" s="3"/>
      <c r="E11" s="3"/>
      <c r="F11" s="5" t="str">
        <f t="shared" si="0"/>
        <v/>
      </c>
      <c r="G11" s="5" t="s">
        <v>441</v>
      </c>
      <c r="H11" s="6" t="str">
        <f t="shared" si="1"/>
        <v>-</v>
      </c>
      <c r="I11" s="6" t="s">
        <v>441</v>
      </c>
      <c r="J11" s="7" t="str">
        <f t="shared" si="2"/>
        <v>-</v>
      </c>
      <c r="K11" s="22"/>
      <c r="L11" s="22"/>
      <c r="M11" s="22"/>
      <c r="N11" s="22"/>
      <c r="O11" s="246"/>
      <c r="P11" s="246"/>
      <c r="Q11" s="337"/>
      <c r="R11" s="4"/>
      <c r="S11" s="4"/>
      <c r="T11" s="4"/>
      <c r="U11" s="4"/>
      <c r="V11" s="4"/>
      <c r="W11" s="18"/>
      <c r="X11" s="255"/>
      <c r="Y11" s="275"/>
      <c r="Z11" s="12"/>
      <c r="AA11" s="261" t="s">
        <v>4</v>
      </c>
      <c r="AB11" s="262"/>
      <c r="AC11" s="261" t="s">
        <v>23</v>
      </c>
      <c r="AD11" s="263" t="str">
        <f t="shared" si="3"/>
        <v>-</v>
      </c>
      <c r="AE11" s="276"/>
      <c r="AF11" s="276"/>
      <c r="AG11" s="276"/>
      <c r="AH11" s="276"/>
      <c r="AI11" s="276"/>
      <c r="AJ11" s="12"/>
      <c r="AK11" s="261" t="s">
        <v>4</v>
      </c>
      <c r="AL11" s="16"/>
      <c r="AM11" s="261" t="s">
        <v>23</v>
      </c>
      <c r="AN11" s="263" t="str">
        <f t="shared" si="4"/>
        <v>-</v>
      </c>
      <c r="AO11" s="102"/>
      <c r="AP11" s="335"/>
      <c r="AQ11" s="335"/>
      <c r="AR11" s="335"/>
      <c r="AS11" s="18"/>
      <c r="AT11" s="18"/>
      <c r="AU11" s="155"/>
      <c r="AV11" s="22"/>
      <c r="AW11" s="22"/>
      <c r="AX11" s="155"/>
      <c r="AY11" s="156"/>
      <c r="AZ11" s="155"/>
      <c r="BA11" s="22"/>
      <c r="BB11" s="22"/>
      <c r="BC11" s="156"/>
      <c r="BD11" s="156"/>
      <c r="BE11" s="156"/>
      <c r="BF11" s="157"/>
      <c r="BG11" s="154"/>
      <c r="BH11" s="31"/>
      <c r="BI11" s="31"/>
      <c r="BJ11" s="18"/>
      <c r="BK11" s="18"/>
      <c r="BL11" s="154"/>
      <c r="BM11" s="31"/>
      <c r="BN11" s="31"/>
      <c r="BO11" s="18"/>
      <c r="BP11" s="18"/>
      <c r="BQ11" s="2"/>
      <c r="BR11" s="22"/>
      <c r="BS11" s="98"/>
      <c r="BT11" s="154"/>
      <c r="BU11" s="154"/>
      <c r="BV11" s="154"/>
      <c r="BW11" s="31"/>
      <c r="BX11" s="154"/>
      <c r="BY11" s="154"/>
      <c r="BZ11" s="31"/>
      <c r="CA11" s="154"/>
      <c r="CB11" s="154"/>
      <c r="CC11" s="18"/>
      <c r="CD11" s="18"/>
      <c r="CE11" s="26"/>
      <c r="CF11" s="26"/>
      <c r="CG11" s="26"/>
      <c r="CH11" s="18"/>
      <c r="CI11" s="18"/>
      <c r="CJ11" s="206"/>
      <c r="CK11" s="9"/>
      <c r="CL11" s="156"/>
      <c r="CM11" s="22"/>
      <c r="CN11" s="22"/>
      <c r="CO11" s="22"/>
      <c r="CP11" s="18"/>
      <c r="CQ11" s="98"/>
      <c r="CR11" s="294"/>
      <c r="CS11" s="26"/>
      <c r="CT11" s="26"/>
      <c r="CU11" s="26"/>
      <c r="CV11" s="18"/>
      <c r="CW11" s="18"/>
      <c r="CX11" s="26"/>
      <c r="CY11" s="26"/>
      <c r="CZ11" s="26"/>
      <c r="DA11" s="18"/>
      <c r="DB11" s="18"/>
      <c r="DC11" s="31"/>
      <c r="DD11" s="31"/>
      <c r="DE11" s="31"/>
      <c r="DF11" s="9"/>
      <c r="DG11" s="31"/>
      <c r="DH11" s="31"/>
      <c r="DI11" s="31"/>
      <c r="DJ11" s="9"/>
      <c r="DK11" s="31"/>
      <c r="DL11" s="31"/>
      <c r="DM11" s="31"/>
      <c r="DN11" s="9"/>
      <c r="DO11" s="31"/>
      <c r="DP11" s="31"/>
      <c r="DQ11" s="31"/>
      <c r="DR11" s="9"/>
      <c r="DS11" s="286"/>
      <c r="DT11" s="31"/>
      <c r="DU11" s="31"/>
      <c r="DV11" s="31"/>
      <c r="DW11" s="9"/>
      <c r="DX11" s="9"/>
      <c r="DY11" s="286"/>
      <c r="DZ11" s="286"/>
      <c r="EA11" s="291"/>
      <c r="EB11" s="9"/>
      <c r="EC11" s="94"/>
      <c r="ED11" s="286"/>
      <c r="EE11" s="31"/>
      <c r="EF11" s="31"/>
      <c r="EG11" s="31"/>
      <c r="EH11" s="9"/>
      <c r="EI11" s="9"/>
      <c r="EJ11" s="286"/>
      <c r="EK11" s="286"/>
      <c r="EL11" s="286"/>
      <c r="EM11" s="30"/>
      <c r="EN11" s="250"/>
      <c r="EO11" s="9"/>
      <c r="EP11" s="286"/>
      <c r="EQ11" s="31"/>
      <c r="ER11" s="31"/>
      <c r="ES11" s="31"/>
      <c r="ET11" s="9"/>
      <c r="EU11" s="9"/>
      <c r="EV11" s="123"/>
      <c r="EW11" s="188"/>
      <c r="EX11" s="188"/>
      <c r="EY11" s="31"/>
      <c r="EZ11" s="31"/>
      <c r="FA11" s="31"/>
      <c r="FB11" s="9"/>
      <c r="FC11" s="94"/>
      <c r="FD11" s="31"/>
      <c r="FE11" s="31"/>
      <c r="FF11" s="31"/>
      <c r="FG11" s="9"/>
      <c r="FH11" s="94"/>
      <c r="FI11" s="118"/>
      <c r="FJ11" s="424"/>
      <c r="FK11" s="122"/>
      <c r="FL11" s="122"/>
      <c r="FM11" s="29"/>
      <c r="FN11" s="29"/>
      <c r="FO11" s="29"/>
      <c r="FP11" s="94"/>
      <c r="FQ11" s="29"/>
      <c r="FR11" s="29"/>
      <c r="FS11" s="29"/>
      <c r="FT11" s="94"/>
      <c r="FU11" s="29"/>
      <c r="FV11" s="29"/>
      <c r="FW11" s="29"/>
      <c r="FX11" s="94"/>
      <c r="FY11" s="201"/>
      <c r="FZ11" s="26"/>
      <c r="GA11" s="22"/>
      <c r="GB11" s="22"/>
      <c r="GC11" s="9"/>
      <c r="GD11" s="22"/>
      <c r="GE11" s="22"/>
      <c r="GF11" s="123"/>
      <c r="GG11" s="122"/>
      <c r="GH11" s="122"/>
      <c r="GI11" s="122"/>
      <c r="GJ11" s="120"/>
      <c r="GK11" s="123"/>
      <c r="GL11" s="195"/>
    </row>
    <row r="12" spans="1:195" ht="16" customHeight="1" x14ac:dyDescent="0.3">
      <c r="A12" s="150">
        <v>7</v>
      </c>
      <c r="B12" s="11"/>
      <c r="C12" s="11"/>
      <c r="D12" s="3"/>
      <c r="E12" s="3"/>
      <c r="F12" s="5" t="str">
        <f t="shared" si="0"/>
        <v/>
      </c>
      <c r="G12" s="5" t="s">
        <v>441</v>
      </c>
      <c r="H12" s="6" t="str">
        <f t="shared" si="1"/>
        <v>-</v>
      </c>
      <c r="I12" s="6" t="s">
        <v>441</v>
      </c>
      <c r="J12" s="7" t="str">
        <f t="shared" si="2"/>
        <v>-</v>
      </c>
      <c r="K12" s="22"/>
      <c r="L12" s="22"/>
      <c r="M12" s="22"/>
      <c r="N12" s="246"/>
      <c r="O12" s="246"/>
      <c r="P12" s="246"/>
      <c r="Q12" s="337"/>
      <c r="R12" s="4"/>
      <c r="S12" s="4"/>
      <c r="T12" s="4"/>
      <c r="U12" s="4"/>
      <c r="V12" s="4"/>
      <c r="W12" s="18"/>
      <c r="X12" s="255"/>
      <c r="Y12" s="275"/>
      <c r="Z12" s="12"/>
      <c r="AA12" s="261" t="s">
        <v>4</v>
      </c>
      <c r="AB12" s="262"/>
      <c r="AC12" s="261" t="s">
        <v>23</v>
      </c>
      <c r="AD12" s="263" t="str">
        <f t="shared" si="3"/>
        <v>-</v>
      </c>
      <c r="AE12" s="276"/>
      <c r="AF12" s="276"/>
      <c r="AG12" s="276"/>
      <c r="AH12" s="276"/>
      <c r="AI12" s="276"/>
      <c r="AJ12" s="12"/>
      <c r="AK12" s="261" t="s">
        <v>4</v>
      </c>
      <c r="AL12" s="16"/>
      <c r="AM12" s="261" t="s">
        <v>23</v>
      </c>
      <c r="AN12" s="263" t="str">
        <f t="shared" si="4"/>
        <v>-</v>
      </c>
      <c r="AO12" s="102"/>
      <c r="AP12" s="335"/>
      <c r="AQ12" s="335"/>
      <c r="AR12" s="335"/>
      <c r="AS12" s="18"/>
      <c r="AT12" s="18"/>
      <c r="AU12" s="155"/>
      <c r="AV12" s="22"/>
      <c r="AW12" s="22"/>
      <c r="AX12" s="155"/>
      <c r="AY12" s="156"/>
      <c r="AZ12" s="155"/>
      <c r="BA12" s="22"/>
      <c r="BB12" s="22"/>
      <c r="BC12" s="156"/>
      <c r="BD12" s="156"/>
      <c r="BE12" s="156"/>
      <c r="BF12" s="157"/>
      <c r="BG12" s="154"/>
      <c r="BH12" s="31"/>
      <c r="BI12" s="31"/>
      <c r="BJ12" s="18"/>
      <c r="BK12" s="18"/>
      <c r="BL12" s="154"/>
      <c r="BM12" s="31"/>
      <c r="BN12" s="31"/>
      <c r="BO12" s="18"/>
      <c r="BP12" s="18"/>
      <c r="BQ12" s="2"/>
      <c r="BR12" s="22"/>
      <c r="BS12" s="98"/>
      <c r="BT12" s="154"/>
      <c r="BU12" s="154"/>
      <c r="BV12" s="154"/>
      <c r="BW12" s="31"/>
      <c r="BX12" s="154"/>
      <c r="BY12" s="154"/>
      <c r="BZ12" s="31"/>
      <c r="CA12" s="154"/>
      <c r="CB12" s="154"/>
      <c r="CC12" s="18"/>
      <c r="CD12" s="18"/>
      <c r="CE12" s="26"/>
      <c r="CF12" s="26"/>
      <c r="CG12" s="26"/>
      <c r="CH12" s="18"/>
      <c r="CI12" s="18"/>
      <c r="CJ12" s="206"/>
      <c r="CK12" s="9"/>
      <c r="CL12" s="156"/>
      <c r="CM12" s="22"/>
      <c r="CN12" s="22"/>
      <c r="CO12" s="22"/>
      <c r="CP12" s="18"/>
      <c r="CQ12" s="98"/>
      <c r="CR12" s="294"/>
      <c r="CS12" s="26"/>
      <c r="CT12" s="26"/>
      <c r="CU12" s="26"/>
      <c r="CV12" s="18"/>
      <c r="CW12" s="18"/>
      <c r="CX12" s="26"/>
      <c r="CY12" s="26"/>
      <c r="CZ12" s="26"/>
      <c r="DA12" s="18"/>
      <c r="DB12" s="18"/>
      <c r="DC12" s="31"/>
      <c r="DD12" s="31"/>
      <c r="DE12" s="31"/>
      <c r="DF12" s="9"/>
      <c r="DG12" s="31"/>
      <c r="DH12" s="31"/>
      <c r="DI12" s="31"/>
      <c r="DJ12" s="9"/>
      <c r="DK12" s="31"/>
      <c r="DL12" s="31"/>
      <c r="DM12" s="31"/>
      <c r="DN12" s="9"/>
      <c r="DO12" s="31"/>
      <c r="DP12" s="31"/>
      <c r="DQ12" s="31"/>
      <c r="DR12" s="9"/>
      <c r="DS12" s="286"/>
      <c r="DT12" s="31"/>
      <c r="DU12" s="31"/>
      <c r="DV12" s="31"/>
      <c r="DW12" s="9"/>
      <c r="DX12" s="9"/>
      <c r="DY12" s="286"/>
      <c r="DZ12" s="286"/>
      <c r="EA12" s="291"/>
      <c r="EB12" s="9"/>
      <c r="EC12" s="94"/>
      <c r="ED12" s="286"/>
      <c r="EE12" s="31"/>
      <c r="EF12" s="31"/>
      <c r="EG12" s="31"/>
      <c r="EH12" s="9"/>
      <c r="EI12" s="9"/>
      <c r="EJ12" s="286"/>
      <c r="EK12" s="286"/>
      <c r="EL12" s="286"/>
      <c r="EM12" s="30"/>
      <c r="EN12" s="250"/>
      <c r="EO12" s="9"/>
      <c r="EP12" s="286"/>
      <c r="EQ12" s="31"/>
      <c r="ER12" s="31"/>
      <c r="ES12" s="31"/>
      <c r="ET12" s="9"/>
      <c r="EU12" s="9"/>
      <c r="EV12" s="123"/>
      <c r="EW12" s="188"/>
      <c r="EX12" s="188"/>
      <c r="EY12" s="31"/>
      <c r="EZ12" s="31"/>
      <c r="FA12" s="31"/>
      <c r="FB12" s="9"/>
      <c r="FC12" s="94"/>
      <c r="FD12" s="31"/>
      <c r="FE12" s="31"/>
      <c r="FF12" s="31"/>
      <c r="FG12" s="9"/>
      <c r="FH12" s="94"/>
      <c r="FI12" s="118"/>
      <c r="FJ12" s="424"/>
      <c r="FK12" s="122"/>
      <c r="FL12" s="122"/>
      <c r="FM12" s="29"/>
      <c r="FN12" s="29"/>
      <c r="FO12" s="29"/>
      <c r="FP12" s="94"/>
      <c r="FQ12" s="29"/>
      <c r="FR12" s="29"/>
      <c r="FS12" s="29"/>
      <c r="FT12" s="94"/>
      <c r="FU12" s="29"/>
      <c r="FV12" s="29"/>
      <c r="FW12" s="29"/>
      <c r="FX12" s="94"/>
      <c r="FY12" s="201"/>
      <c r="FZ12" s="26"/>
      <c r="GA12" s="22"/>
      <c r="GB12" s="22"/>
      <c r="GC12" s="9"/>
      <c r="GD12" s="22"/>
      <c r="GE12" s="22"/>
      <c r="GF12" s="123"/>
      <c r="GG12" s="122"/>
      <c r="GH12" s="122"/>
      <c r="GI12" s="122"/>
      <c r="GJ12" s="120"/>
      <c r="GK12" s="123"/>
      <c r="GL12" s="195"/>
    </row>
    <row r="13" spans="1:195" ht="16" customHeight="1" x14ac:dyDescent="0.3">
      <c r="A13" s="150">
        <v>8</v>
      </c>
      <c r="B13" s="11"/>
      <c r="C13" s="11"/>
      <c r="D13" s="3"/>
      <c r="E13" s="3"/>
      <c r="F13" s="5" t="str">
        <f t="shared" si="0"/>
        <v/>
      </c>
      <c r="G13" s="5" t="s">
        <v>441</v>
      </c>
      <c r="H13" s="6" t="str">
        <f t="shared" si="1"/>
        <v>-</v>
      </c>
      <c r="I13" s="6" t="s">
        <v>441</v>
      </c>
      <c r="J13" s="7" t="str">
        <f t="shared" si="2"/>
        <v>-</v>
      </c>
      <c r="K13" s="22"/>
      <c r="L13" s="22"/>
      <c r="M13" s="22"/>
      <c r="N13" s="246"/>
      <c r="O13" s="246"/>
      <c r="P13" s="246"/>
      <c r="Q13" s="337"/>
      <c r="R13" s="4"/>
      <c r="S13" s="4"/>
      <c r="T13" s="4"/>
      <c r="U13" s="4"/>
      <c r="V13" s="4"/>
      <c r="W13" s="18"/>
      <c r="X13" s="255"/>
      <c r="Y13" s="275"/>
      <c r="Z13" s="12"/>
      <c r="AA13" s="261" t="s">
        <v>4</v>
      </c>
      <c r="AB13" s="262"/>
      <c r="AC13" s="261" t="s">
        <v>23</v>
      </c>
      <c r="AD13" s="263" t="str">
        <f t="shared" si="3"/>
        <v>-</v>
      </c>
      <c r="AE13" s="276"/>
      <c r="AF13" s="276"/>
      <c r="AG13" s="276"/>
      <c r="AH13" s="276"/>
      <c r="AI13" s="276"/>
      <c r="AJ13" s="12"/>
      <c r="AK13" s="261" t="s">
        <v>4</v>
      </c>
      <c r="AL13" s="16"/>
      <c r="AM13" s="261" t="s">
        <v>23</v>
      </c>
      <c r="AN13" s="263" t="str">
        <f t="shared" si="4"/>
        <v>-</v>
      </c>
      <c r="AO13" s="102"/>
      <c r="AP13" s="335"/>
      <c r="AQ13" s="335"/>
      <c r="AR13" s="335"/>
      <c r="AS13" s="18"/>
      <c r="AT13" s="18"/>
      <c r="AU13" s="155"/>
      <c r="AV13" s="22"/>
      <c r="AW13" s="22"/>
      <c r="AX13" s="155"/>
      <c r="AY13" s="156"/>
      <c r="AZ13" s="155"/>
      <c r="BA13" s="22"/>
      <c r="BB13" s="22"/>
      <c r="BC13" s="156"/>
      <c r="BD13" s="156"/>
      <c r="BE13" s="156"/>
      <c r="BF13" s="157"/>
      <c r="BG13" s="154"/>
      <c r="BH13" s="31"/>
      <c r="BI13" s="31"/>
      <c r="BJ13" s="18"/>
      <c r="BK13" s="18"/>
      <c r="BL13" s="154"/>
      <c r="BM13" s="31"/>
      <c r="BN13" s="31"/>
      <c r="BO13" s="18"/>
      <c r="BP13" s="18"/>
      <c r="BQ13" s="2"/>
      <c r="BR13" s="22"/>
      <c r="BS13" s="98"/>
      <c r="BT13" s="154"/>
      <c r="BU13" s="154"/>
      <c r="BV13" s="154"/>
      <c r="BW13" s="31"/>
      <c r="BX13" s="154"/>
      <c r="BY13" s="154"/>
      <c r="BZ13" s="31"/>
      <c r="CA13" s="154"/>
      <c r="CB13" s="154"/>
      <c r="CC13" s="18"/>
      <c r="CD13" s="18"/>
      <c r="CE13" s="26"/>
      <c r="CF13" s="26"/>
      <c r="CG13" s="26"/>
      <c r="CH13" s="18"/>
      <c r="CI13" s="18"/>
      <c r="CJ13" s="206"/>
      <c r="CK13" s="9"/>
      <c r="CL13" s="156"/>
      <c r="CM13" s="22"/>
      <c r="CN13" s="22"/>
      <c r="CO13" s="22"/>
      <c r="CP13" s="18"/>
      <c r="CQ13" s="98"/>
      <c r="CR13" s="294"/>
      <c r="CS13" s="26"/>
      <c r="CT13" s="26"/>
      <c r="CU13" s="26"/>
      <c r="CV13" s="18"/>
      <c r="CW13" s="18"/>
      <c r="CX13" s="26"/>
      <c r="CY13" s="26"/>
      <c r="CZ13" s="26"/>
      <c r="DA13" s="18"/>
      <c r="DB13" s="18"/>
      <c r="DC13" s="31"/>
      <c r="DD13" s="31"/>
      <c r="DE13" s="31"/>
      <c r="DF13" s="9"/>
      <c r="DG13" s="31"/>
      <c r="DH13" s="31"/>
      <c r="DI13" s="31"/>
      <c r="DJ13" s="9"/>
      <c r="DK13" s="31"/>
      <c r="DL13" s="31"/>
      <c r="DM13" s="31"/>
      <c r="DN13" s="9"/>
      <c r="DO13" s="31"/>
      <c r="DP13" s="31"/>
      <c r="DQ13" s="31"/>
      <c r="DR13" s="9"/>
      <c r="DS13" s="286"/>
      <c r="DT13" s="31"/>
      <c r="DU13" s="31"/>
      <c r="DV13" s="31"/>
      <c r="DW13" s="9"/>
      <c r="DX13" s="9"/>
      <c r="DY13" s="286"/>
      <c r="DZ13" s="286"/>
      <c r="EA13" s="291"/>
      <c r="EB13" s="9"/>
      <c r="EC13" s="94"/>
      <c r="ED13" s="286"/>
      <c r="EE13" s="31"/>
      <c r="EF13" s="31"/>
      <c r="EG13" s="31"/>
      <c r="EH13" s="9"/>
      <c r="EI13" s="9"/>
      <c r="EJ13" s="286"/>
      <c r="EK13" s="286"/>
      <c r="EL13" s="286"/>
      <c r="EM13" s="30"/>
      <c r="EN13" s="250"/>
      <c r="EO13" s="9"/>
      <c r="EP13" s="286"/>
      <c r="EQ13" s="31"/>
      <c r="ER13" s="31"/>
      <c r="ES13" s="31"/>
      <c r="ET13" s="9"/>
      <c r="EU13" s="9"/>
      <c r="EV13" s="123"/>
      <c r="EW13" s="188"/>
      <c r="EX13" s="188"/>
      <c r="EY13" s="31"/>
      <c r="EZ13" s="31"/>
      <c r="FA13" s="31"/>
      <c r="FB13" s="9"/>
      <c r="FC13" s="94"/>
      <c r="FD13" s="31"/>
      <c r="FE13" s="31"/>
      <c r="FF13" s="31"/>
      <c r="FG13" s="9"/>
      <c r="FH13" s="94"/>
      <c r="FI13" s="118"/>
      <c r="FJ13" s="424"/>
      <c r="FK13" s="122"/>
      <c r="FL13" s="122"/>
      <c r="FM13" s="29"/>
      <c r="FN13" s="29"/>
      <c r="FO13" s="29"/>
      <c r="FP13" s="94"/>
      <c r="FQ13" s="29"/>
      <c r="FR13" s="29"/>
      <c r="FS13" s="29"/>
      <c r="FT13" s="94"/>
      <c r="FU13" s="29"/>
      <c r="FV13" s="29"/>
      <c r="FW13" s="29"/>
      <c r="FX13" s="94"/>
      <c r="FY13" s="201"/>
      <c r="FZ13" s="26"/>
      <c r="GA13" s="22"/>
      <c r="GB13" s="22"/>
      <c r="GC13" s="9"/>
      <c r="GD13" s="22"/>
      <c r="GE13" s="22"/>
      <c r="GF13" s="123"/>
      <c r="GG13" s="122"/>
      <c r="GH13" s="122"/>
      <c r="GI13" s="122"/>
      <c r="GJ13" s="120"/>
      <c r="GK13" s="123"/>
      <c r="GL13" s="195"/>
    </row>
    <row r="14" spans="1:195" ht="16" customHeight="1" x14ac:dyDescent="0.3">
      <c r="A14" s="150">
        <v>9</v>
      </c>
      <c r="B14" s="11"/>
      <c r="C14" s="11"/>
      <c r="D14" s="3"/>
      <c r="E14" s="3"/>
      <c r="F14" s="5" t="str">
        <f t="shared" si="0"/>
        <v/>
      </c>
      <c r="G14" s="5" t="s">
        <v>441</v>
      </c>
      <c r="H14" s="6" t="str">
        <f t="shared" si="1"/>
        <v>-</v>
      </c>
      <c r="I14" s="6" t="s">
        <v>441</v>
      </c>
      <c r="J14" s="7" t="str">
        <f t="shared" si="2"/>
        <v>-</v>
      </c>
      <c r="K14" s="22"/>
      <c r="L14" s="22"/>
      <c r="M14" s="22"/>
      <c r="N14" s="246"/>
      <c r="O14" s="246"/>
      <c r="P14" s="246"/>
      <c r="Q14" s="337"/>
      <c r="R14" s="4"/>
      <c r="S14" s="4"/>
      <c r="T14" s="4"/>
      <c r="U14" s="4"/>
      <c r="V14" s="4"/>
      <c r="W14" s="18"/>
      <c r="X14" s="255"/>
      <c r="Y14" s="275"/>
      <c r="Z14" s="12"/>
      <c r="AA14" s="261" t="s">
        <v>4</v>
      </c>
      <c r="AB14" s="262"/>
      <c r="AC14" s="261" t="s">
        <v>23</v>
      </c>
      <c r="AD14" s="263" t="str">
        <f t="shared" si="3"/>
        <v>-</v>
      </c>
      <c r="AE14" s="276"/>
      <c r="AF14" s="276"/>
      <c r="AG14" s="276"/>
      <c r="AH14" s="276"/>
      <c r="AI14" s="276"/>
      <c r="AJ14" s="12"/>
      <c r="AK14" s="261" t="s">
        <v>4</v>
      </c>
      <c r="AL14" s="16"/>
      <c r="AM14" s="261" t="s">
        <v>23</v>
      </c>
      <c r="AN14" s="263" t="str">
        <f t="shared" si="4"/>
        <v>-</v>
      </c>
      <c r="AO14" s="102"/>
      <c r="AP14" s="335"/>
      <c r="AQ14" s="335"/>
      <c r="AR14" s="335"/>
      <c r="AS14" s="18"/>
      <c r="AT14" s="18"/>
      <c r="AU14" s="155"/>
      <c r="AV14" s="22"/>
      <c r="AW14" s="22"/>
      <c r="AX14" s="155"/>
      <c r="AY14" s="156"/>
      <c r="AZ14" s="155"/>
      <c r="BA14" s="22"/>
      <c r="BB14" s="22"/>
      <c r="BC14" s="156"/>
      <c r="BD14" s="156"/>
      <c r="BE14" s="156"/>
      <c r="BF14" s="157"/>
      <c r="BG14" s="154"/>
      <c r="BH14" s="31"/>
      <c r="BI14" s="31"/>
      <c r="BJ14" s="18"/>
      <c r="BK14" s="18"/>
      <c r="BL14" s="154"/>
      <c r="BM14" s="31"/>
      <c r="BN14" s="31"/>
      <c r="BO14" s="18"/>
      <c r="BP14" s="18"/>
      <c r="BQ14" s="2"/>
      <c r="BR14" s="22"/>
      <c r="BS14" s="98"/>
      <c r="BT14" s="154"/>
      <c r="BU14" s="154"/>
      <c r="BV14" s="154"/>
      <c r="BW14" s="31"/>
      <c r="BX14" s="154"/>
      <c r="BY14" s="154"/>
      <c r="BZ14" s="31"/>
      <c r="CA14" s="154"/>
      <c r="CB14" s="154"/>
      <c r="CC14" s="18"/>
      <c r="CD14" s="18"/>
      <c r="CE14" s="26"/>
      <c r="CF14" s="26"/>
      <c r="CG14" s="26"/>
      <c r="CH14" s="18"/>
      <c r="CI14" s="18"/>
      <c r="CJ14" s="206"/>
      <c r="CK14" s="9"/>
      <c r="CL14" s="156"/>
      <c r="CM14" s="22"/>
      <c r="CN14" s="22"/>
      <c r="CO14" s="22"/>
      <c r="CP14" s="18"/>
      <c r="CQ14" s="98"/>
      <c r="CR14" s="294"/>
      <c r="CS14" s="26"/>
      <c r="CT14" s="26"/>
      <c r="CU14" s="26"/>
      <c r="CV14" s="18"/>
      <c r="CW14" s="18"/>
      <c r="CX14" s="26"/>
      <c r="CY14" s="26"/>
      <c r="CZ14" s="26"/>
      <c r="DA14" s="18"/>
      <c r="DB14" s="18"/>
      <c r="DC14" s="31"/>
      <c r="DD14" s="31"/>
      <c r="DE14" s="31"/>
      <c r="DF14" s="9"/>
      <c r="DG14" s="31"/>
      <c r="DH14" s="31"/>
      <c r="DI14" s="31"/>
      <c r="DJ14" s="9"/>
      <c r="DK14" s="31"/>
      <c r="DL14" s="31"/>
      <c r="DM14" s="31"/>
      <c r="DN14" s="9"/>
      <c r="DO14" s="31"/>
      <c r="DP14" s="31"/>
      <c r="DQ14" s="31"/>
      <c r="DR14" s="9"/>
      <c r="DS14" s="286"/>
      <c r="DT14" s="31"/>
      <c r="DU14" s="31"/>
      <c r="DV14" s="31"/>
      <c r="DW14" s="9"/>
      <c r="DX14" s="9"/>
      <c r="DY14" s="286"/>
      <c r="DZ14" s="286"/>
      <c r="EA14" s="291"/>
      <c r="EB14" s="9"/>
      <c r="EC14" s="94"/>
      <c r="ED14" s="286"/>
      <c r="EE14" s="31"/>
      <c r="EF14" s="31"/>
      <c r="EG14" s="31"/>
      <c r="EH14" s="9"/>
      <c r="EI14" s="9"/>
      <c r="EJ14" s="286"/>
      <c r="EK14" s="286"/>
      <c r="EL14" s="286"/>
      <c r="EM14" s="30"/>
      <c r="EN14" s="250"/>
      <c r="EO14" s="9"/>
      <c r="EP14" s="286"/>
      <c r="EQ14" s="31"/>
      <c r="ER14" s="31"/>
      <c r="ES14" s="31"/>
      <c r="ET14" s="9"/>
      <c r="EU14" s="9"/>
      <c r="EV14" s="123"/>
      <c r="EW14" s="188"/>
      <c r="EX14" s="188"/>
      <c r="EY14" s="31"/>
      <c r="EZ14" s="31"/>
      <c r="FA14" s="31"/>
      <c r="FB14" s="9"/>
      <c r="FC14" s="94"/>
      <c r="FD14" s="31"/>
      <c r="FE14" s="31"/>
      <c r="FF14" s="31"/>
      <c r="FG14" s="9"/>
      <c r="FH14" s="94"/>
      <c r="FI14" s="118"/>
      <c r="FJ14" s="424"/>
      <c r="FK14" s="122"/>
      <c r="FL14" s="122"/>
      <c r="FM14" s="29"/>
      <c r="FN14" s="29"/>
      <c r="FO14" s="29"/>
      <c r="FP14" s="94"/>
      <c r="FQ14" s="29"/>
      <c r="FR14" s="29"/>
      <c r="FS14" s="29"/>
      <c r="FT14" s="94"/>
      <c r="FU14" s="29"/>
      <c r="FV14" s="29"/>
      <c r="FW14" s="29"/>
      <c r="FX14" s="94"/>
      <c r="FY14" s="201"/>
      <c r="FZ14" s="26"/>
      <c r="GA14" s="22"/>
      <c r="GB14" s="22"/>
      <c r="GC14" s="9"/>
      <c r="GD14" s="22"/>
      <c r="GE14" s="22"/>
      <c r="GF14" s="123"/>
      <c r="GG14" s="122"/>
      <c r="GH14" s="122"/>
      <c r="GI14" s="122"/>
      <c r="GJ14" s="120"/>
      <c r="GK14" s="123"/>
      <c r="GL14" s="195"/>
    </row>
    <row r="15" spans="1:195" ht="16" customHeight="1" x14ac:dyDescent="0.3">
      <c r="A15" s="150">
        <v>10</v>
      </c>
      <c r="B15" s="11"/>
      <c r="C15" s="11"/>
      <c r="D15" s="3"/>
      <c r="E15" s="3"/>
      <c r="F15" s="5" t="str">
        <f t="shared" si="0"/>
        <v/>
      </c>
      <c r="G15" s="5" t="s">
        <v>441</v>
      </c>
      <c r="H15" s="6" t="str">
        <f t="shared" si="1"/>
        <v>-</v>
      </c>
      <c r="I15" s="6" t="s">
        <v>441</v>
      </c>
      <c r="J15" s="7" t="str">
        <f t="shared" si="2"/>
        <v>-</v>
      </c>
      <c r="K15" s="22"/>
      <c r="L15" s="22"/>
      <c r="M15" s="22"/>
      <c r="N15" s="246"/>
      <c r="O15" s="246"/>
      <c r="P15" s="246"/>
      <c r="Q15" s="337"/>
      <c r="R15" s="4"/>
      <c r="S15" s="4"/>
      <c r="T15" s="4"/>
      <c r="U15" s="4"/>
      <c r="V15" s="4"/>
      <c r="W15" s="18"/>
      <c r="X15" s="255"/>
      <c r="Y15" s="275"/>
      <c r="Z15" s="12"/>
      <c r="AA15" s="261" t="s">
        <v>4</v>
      </c>
      <c r="AB15" s="262"/>
      <c r="AC15" s="261" t="s">
        <v>23</v>
      </c>
      <c r="AD15" s="263" t="str">
        <f t="shared" si="3"/>
        <v>-</v>
      </c>
      <c r="AE15" s="276"/>
      <c r="AF15" s="276"/>
      <c r="AG15" s="276"/>
      <c r="AH15" s="276"/>
      <c r="AI15" s="276"/>
      <c r="AJ15" s="12"/>
      <c r="AK15" s="261" t="s">
        <v>4</v>
      </c>
      <c r="AL15" s="16"/>
      <c r="AM15" s="261" t="s">
        <v>23</v>
      </c>
      <c r="AN15" s="263" t="str">
        <f t="shared" si="4"/>
        <v>-</v>
      </c>
      <c r="AO15" s="102"/>
      <c r="AP15" s="335"/>
      <c r="AQ15" s="335"/>
      <c r="AR15" s="335"/>
      <c r="AS15" s="18"/>
      <c r="AT15" s="18"/>
      <c r="AU15" s="155"/>
      <c r="AV15" s="22"/>
      <c r="AW15" s="22"/>
      <c r="AX15" s="155"/>
      <c r="AY15" s="156"/>
      <c r="AZ15" s="155"/>
      <c r="BA15" s="22"/>
      <c r="BB15" s="22"/>
      <c r="BC15" s="156"/>
      <c r="BD15" s="156"/>
      <c r="BE15" s="156"/>
      <c r="BF15" s="157"/>
      <c r="BG15" s="154"/>
      <c r="BH15" s="31"/>
      <c r="BI15" s="31"/>
      <c r="BJ15" s="18"/>
      <c r="BK15" s="18"/>
      <c r="BL15" s="154"/>
      <c r="BM15" s="31"/>
      <c r="BN15" s="31"/>
      <c r="BO15" s="18"/>
      <c r="BP15" s="18"/>
      <c r="BQ15" s="2"/>
      <c r="BR15" s="22"/>
      <c r="BS15" s="98"/>
      <c r="BT15" s="154"/>
      <c r="BU15" s="154"/>
      <c r="BV15" s="154"/>
      <c r="BW15" s="31"/>
      <c r="BX15" s="154"/>
      <c r="BY15" s="154"/>
      <c r="BZ15" s="31"/>
      <c r="CA15" s="154"/>
      <c r="CB15" s="154"/>
      <c r="CC15" s="18"/>
      <c r="CD15" s="18"/>
      <c r="CE15" s="26"/>
      <c r="CF15" s="26"/>
      <c r="CG15" s="26"/>
      <c r="CH15" s="18"/>
      <c r="CI15" s="18"/>
      <c r="CJ15" s="206"/>
      <c r="CK15" s="9"/>
      <c r="CL15" s="156"/>
      <c r="CM15" s="22"/>
      <c r="CN15" s="22"/>
      <c r="CO15" s="22"/>
      <c r="CP15" s="18"/>
      <c r="CQ15" s="98"/>
      <c r="CR15" s="294"/>
      <c r="CS15" s="26"/>
      <c r="CT15" s="26"/>
      <c r="CU15" s="26"/>
      <c r="CV15" s="18"/>
      <c r="CW15" s="18"/>
      <c r="CX15" s="26"/>
      <c r="CY15" s="26"/>
      <c r="CZ15" s="26"/>
      <c r="DA15" s="18"/>
      <c r="DB15" s="18"/>
      <c r="DC15" s="31"/>
      <c r="DD15" s="31"/>
      <c r="DE15" s="31"/>
      <c r="DF15" s="9"/>
      <c r="DG15" s="31"/>
      <c r="DH15" s="31"/>
      <c r="DI15" s="31"/>
      <c r="DJ15" s="9"/>
      <c r="DK15" s="31"/>
      <c r="DL15" s="31"/>
      <c r="DM15" s="31"/>
      <c r="DN15" s="9"/>
      <c r="DO15" s="31"/>
      <c r="DP15" s="31"/>
      <c r="DQ15" s="31"/>
      <c r="DR15" s="9"/>
      <c r="DS15" s="286"/>
      <c r="DT15" s="31"/>
      <c r="DU15" s="31"/>
      <c r="DV15" s="31"/>
      <c r="DW15" s="9"/>
      <c r="DX15" s="9"/>
      <c r="DY15" s="286"/>
      <c r="DZ15" s="286"/>
      <c r="EA15" s="291"/>
      <c r="EB15" s="9"/>
      <c r="EC15" s="94"/>
      <c r="ED15" s="286"/>
      <c r="EE15" s="31"/>
      <c r="EF15" s="31"/>
      <c r="EG15" s="31"/>
      <c r="EH15" s="9"/>
      <c r="EI15" s="9"/>
      <c r="EJ15" s="286"/>
      <c r="EK15" s="286"/>
      <c r="EL15" s="286"/>
      <c r="EM15" s="30"/>
      <c r="EN15" s="250"/>
      <c r="EO15" s="9"/>
      <c r="EP15" s="286"/>
      <c r="EQ15" s="31"/>
      <c r="ER15" s="31"/>
      <c r="ES15" s="31"/>
      <c r="ET15" s="9"/>
      <c r="EU15" s="9"/>
      <c r="EV15" s="123"/>
      <c r="EW15" s="188"/>
      <c r="EX15" s="188"/>
      <c r="EY15" s="31"/>
      <c r="EZ15" s="31"/>
      <c r="FA15" s="31"/>
      <c r="FB15" s="9"/>
      <c r="FC15" s="94"/>
      <c r="FD15" s="31"/>
      <c r="FE15" s="31"/>
      <c r="FF15" s="31"/>
      <c r="FG15" s="9"/>
      <c r="FH15" s="94"/>
      <c r="FI15" s="118"/>
      <c r="FJ15" s="424"/>
      <c r="FK15" s="122"/>
      <c r="FL15" s="122"/>
      <c r="FM15" s="29"/>
      <c r="FN15" s="29"/>
      <c r="FO15" s="29"/>
      <c r="FP15" s="94"/>
      <c r="FQ15" s="29"/>
      <c r="FR15" s="29"/>
      <c r="FS15" s="29"/>
      <c r="FT15" s="94"/>
      <c r="FU15" s="29"/>
      <c r="FV15" s="29"/>
      <c r="FW15" s="29"/>
      <c r="FX15" s="94"/>
      <c r="FY15" s="201"/>
      <c r="FZ15" s="26"/>
      <c r="GA15" s="22"/>
      <c r="GB15" s="22"/>
      <c r="GC15" s="9"/>
      <c r="GD15" s="22"/>
      <c r="GE15" s="22"/>
      <c r="GF15" s="123"/>
      <c r="GG15" s="122"/>
      <c r="GH15" s="122"/>
      <c r="GI15" s="122"/>
      <c r="GJ15" s="120"/>
      <c r="GK15" s="123"/>
      <c r="GL15" s="195"/>
    </row>
    <row r="16" spans="1:195" ht="16" customHeight="1" x14ac:dyDescent="0.3">
      <c r="A16" s="150">
        <v>11</v>
      </c>
      <c r="B16" s="11"/>
      <c r="C16" s="11"/>
      <c r="D16" s="3"/>
      <c r="E16" s="3"/>
      <c r="F16" s="5" t="str">
        <f t="shared" si="0"/>
        <v/>
      </c>
      <c r="G16" s="5" t="s">
        <v>441</v>
      </c>
      <c r="H16" s="6" t="str">
        <f t="shared" si="1"/>
        <v>-</v>
      </c>
      <c r="I16" s="6" t="s">
        <v>441</v>
      </c>
      <c r="J16" s="7" t="str">
        <f t="shared" si="2"/>
        <v>-</v>
      </c>
      <c r="K16" s="22"/>
      <c r="L16" s="22"/>
      <c r="M16" s="22"/>
      <c r="N16" s="246"/>
      <c r="O16" s="246"/>
      <c r="P16" s="246"/>
      <c r="Q16" s="337"/>
      <c r="R16" s="4"/>
      <c r="S16" s="4"/>
      <c r="T16" s="4"/>
      <c r="U16" s="4"/>
      <c r="V16" s="4"/>
      <c r="W16" s="18"/>
      <c r="X16" s="255"/>
      <c r="Y16" s="275"/>
      <c r="Z16" s="12"/>
      <c r="AA16" s="261" t="s">
        <v>4</v>
      </c>
      <c r="AB16" s="262"/>
      <c r="AC16" s="261" t="s">
        <v>23</v>
      </c>
      <c r="AD16" s="263" t="str">
        <f t="shared" si="3"/>
        <v>-</v>
      </c>
      <c r="AE16" s="276"/>
      <c r="AF16" s="276"/>
      <c r="AG16" s="276"/>
      <c r="AH16" s="276"/>
      <c r="AI16" s="276"/>
      <c r="AJ16" s="12"/>
      <c r="AK16" s="261" t="s">
        <v>4</v>
      </c>
      <c r="AL16" s="16"/>
      <c r="AM16" s="261" t="s">
        <v>23</v>
      </c>
      <c r="AN16" s="263" t="str">
        <f t="shared" si="4"/>
        <v>-</v>
      </c>
      <c r="AO16" s="102"/>
      <c r="AP16" s="335"/>
      <c r="AQ16" s="335"/>
      <c r="AR16" s="335"/>
      <c r="AS16" s="18"/>
      <c r="AT16" s="18"/>
      <c r="AU16" s="155"/>
      <c r="AV16" s="22"/>
      <c r="AW16" s="22"/>
      <c r="AX16" s="155"/>
      <c r="AY16" s="156"/>
      <c r="AZ16" s="155"/>
      <c r="BA16" s="22"/>
      <c r="BB16" s="22"/>
      <c r="BC16" s="156"/>
      <c r="BD16" s="156"/>
      <c r="BE16" s="156"/>
      <c r="BF16" s="157"/>
      <c r="BG16" s="154"/>
      <c r="BH16" s="31"/>
      <c r="BI16" s="31"/>
      <c r="BJ16" s="18"/>
      <c r="BK16" s="18"/>
      <c r="BL16" s="154"/>
      <c r="BM16" s="31"/>
      <c r="BN16" s="31"/>
      <c r="BO16" s="18"/>
      <c r="BP16" s="18"/>
      <c r="BQ16" s="2"/>
      <c r="BR16" s="22"/>
      <c r="BS16" s="98"/>
      <c r="BT16" s="154"/>
      <c r="BU16" s="154"/>
      <c r="BV16" s="154"/>
      <c r="BW16" s="31"/>
      <c r="BX16" s="154"/>
      <c r="BY16" s="154"/>
      <c r="BZ16" s="31"/>
      <c r="CA16" s="154"/>
      <c r="CB16" s="154"/>
      <c r="CC16" s="18"/>
      <c r="CD16" s="18"/>
      <c r="CE16" s="26"/>
      <c r="CF16" s="26"/>
      <c r="CG16" s="26"/>
      <c r="CH16" s="18"/>
      <c r="CI16" s="18"/>
      <c r="CJ16" s="206"/>
      <c r="CK16" s="9"/>
      <c r="CL16" s="156"/>
      <c r="CM16" s="22"/>
      <c r="CN16" s="22"/>
      <c r="CO16" s="22"/>
      <c r="CP16" s="18"/>
      <c r="CQ16" s="98"/>
      <c r="CR16" s="294"/>
      <c r="CS16" s="26"/>
      <c r="CT16" s="26"/>
      <c r="CU16" s="26"/>
      <c r="CV16" s="18"/>
      <c r="CW16" s="18"/>
      <c r="CX16" s="26"/>
      <c r="CY16" s="26"/>
      <c r="CZ16" s="26"/>
      <c r="DA16" s="18"/>
      <c r="DB16" s="18"/>
      <c r="DC16" s="31"/>
      <c r="DD16" s="31"/>
      <c r="DE16" s="31"/>
      <c r="DF16" s="9"/>
      <c r="DG16" s="31"/>
      <c r="DH16" s="31"/>
      <c r="DI16" s="31"/>
      <c r="DJ16" s="9"/>
      <c r="DK16" s="31"/>
      <c r="DL16" s="31"/>
      <c r="DM16" s="31"/>
      <c r="DN16" s="9"/>
      <c r="DO16" s="31"/>
      <c r="DP16" s="31"/>
      <c r="DQ16" s="31"/>
      <c r="DR16" s="9"/>
      <c r="DS16" s="286"/>
      <c r="DT16" s="31"/>
      <c r="DU16" s="31"/>
      <c r="DV16" s="31"/>
      <c r="DW16" s="9"/>
      <c r="DX16" s="9"/>
      <c r="DY16" s="286"/>
      <c r="DZ16" s="286"/>
      <c r="EA16" s="291"/>
      <c r="EB16" s="9"/>
      <c r="EC16" s="94"/>
      <c r="ED16" s="286"/>
      <c r="EE16" s="31"/>
      <c r="EF16" s="31"/>
      <c r="EG16" s="31"/>
      <c r="EH16" s="9"/>
      <c r="EI16" s="9"/>
      <c r="EJ16" s="286"/>
      <c r="EK16" s="286"/>
      <c r="EL16" s="286"/>
      <c r="EM16" s="30"/>
      <c r="EN16" s="250"/>
      <c r="EO16" s="9"/>
      <c r="EP16" s="286"/>
      <c r="EQ16" s="31"/>
      <c r="ER16" s="31"/>
      <c r="ES16" s="31"/>
      <c r="ET16" s="9"/>
      <c r="EU16" s="9"/>
      <c r="EV16" s="123"/>
      <c r="EW16" s="188"/>
      <c r="EX16" s="188"/>
      <c r="EY16" s="31"/>
      <c r="EZ16" s="31"/>
      <c r="FA16" s="31"/>
      <c r="FB16" s="9"/>
      <c r="FC16" s="94"/>
      <c r="FD16" s="31"/>
      <c r="FE16" s="31"/>
      <c r="FF16" s="31"/>
      <c r="FG16" s="9"/>
      <c r="FH16" s="94"/>
      <c r="FI16" s="118"/>
      <c r="FJ16" s="424"/>
      <c r="FK16" s="122"/>
      <c r="FL16" s="122"/>
      <c r="FM16" s="29"/>
      <c r="FN16" s="29"/>
      <c r="FO16" s="29"/>
      <c r="FP16" s="94"/>
      <c r="FQ16" s="29"/>
      <c r="FR16" s="29"/>
      <c r="FS16" s="29"/>
      <c r="FT16" s="94"/>
      <c r="FU16" s="29"/>
      <c r="FV16" s="29"/>
      <c r="FW16" s="29"/>
      <c r="FX16" s="94"/>
      <c r="FY16" s="201"/>
      <c r="FZ16" s="26"/>
      <c r="GA16" s="22"/>
      <c r="GB16" s="22"/>
      <c r="GC16" s="9"/>
      <c r="GD16" s="22"/>
      <c r="GE16" s="22"/>
      <c r="GF16" s="123"/>
      <c r="GG16" s="122"/>
      <c r="GH16" s="122"/>
      <c r="GI16" s="122"/>
      <c r="GJ16" s="120"/>
      <c r="GK16" s="123"/>
      <c r="GL16" s="195"/>
    </row>
    <row r="17" spans="1:194" ht="16" customHeight="1" x14ac:dyDescent="0.3">
      <c r="A17" s="150">
        <v>12</v>
      </c>
      <c r="B17" s="11"/>
      <c r="C17" s="11"/>
      <c r="D17" s="3"/>
      <c r="E17" s="3"/>
      <c r="F17" s="5" t="str">
        <f t="shared" si="0"/>
        <v/>
      </c>
      <c r="G17" s="5" t="s">
        <v>441</v>
      </c>
      <c r="H17" s="6" t="str">
        <f t="shared" si="1"/>
        <v>-</v>
      </c>
      <c r="I17" s="6" t="s">
        <v>441</v>
      </c>
      <c r="J17" s="7" t="str">
        <f t="shared" si="2"/>
        <v>-</v>
      </c>
      <c r="K17" s="22"/>
      <c r="L17" s="22"/>
      <c r="M17" s="22"/>
      <c r="N17" s="246"/>
      <c r="O17" s="246"/>
      <c r="P17" s="246"/>
      <c r="Q17" s="337"/>
      <c r="R17" s="4"/>
      <c r="S17" s="4"/>
      <c r="T17" s="4"/>
      <c r="U17" s="4"/>
      <c r="V17" s="4"/>
      <c r="W17" s="18"/>
      <c r="X17" s="255"/>
      <c r="Y17" s="275"/>
      <c r="Z17" s="12"/>
      <c r="AA17" s="261" t="s">
        <v>4</v>
      </c>
      <c r="AB17" s="262"/>
      <c r="AC17" s="261" t="s">
        <v>23</v>
      </c>
      <c r="AD17" s="263" t="str">
        <f t="shared" si="3"/>
        <v>-</v>
      </c>
      <c r="AE17" s="276"/>
      <c r="AF17" s="276"/>
      <c r="AG17" s="276"/>
      <c r="AH17" s="276"/>
      <c r="AI17" s="276"/>
      <c r="AJ17" s="12"/>
      <c r="AK17" s="261" t="s">
        <v>4</v>
      </c>
      <c r="AL17" s="16"/>
      <c r="AM17" s="261" t="s">
        <v>23</v>
      </c>
      <c r="AN17" s="263" t="str">
        <f t="shared" si="4"/>
        <v>-</v>
      </c>
      <c r="AO17" s="102"/>
      <c r="AP17" s="335"/>
      <c r="AQ17" s="335"/>
      <c r="AR17" s="335"/>
      <c r="AS17" s="18"/>
      <c r="AT17" s="18"/>
      <c r="AU17" s="155"/>
      <c r="AV17" s="22"/>
      <c r="AW17" s="22"/>
      <c r="AX17" s="155"/>
      <c r="AY17" s="156"/>
      <c r="AZ17" s="155"/>
      <c r="BA17" s="22"/>
      <c r="BB17" s="22"/>
      <c r="BC17" s="156"/>
      <c r="BD17" s="156"/>
      <c r="BE17" s="156"/>
      <c r="BF17" s="157"/>
      <c r="BG17" s="154"/>
      <c r="BH17" s="31"/>
      <c r="BI17" s="31"/>
      <c r="BJ17" s="18"/>
      <c r="BK17" s="18"/>
      <c r="BL17" s="154"/>
      <c r="BM17" s="31"/>
      <c r="BN17" s="31"/>
      <c r="BO17" s="18"/>
      <c r="BP17" s="18"/>
      <c r="BQ17" s="2"/>
      <c r="BR17" s="22"/>
      <c r="BS17" s="98"/>
      <c r="BT17" s="154"/>
      <c r="BU17" s="154"/>
      <c r="BV17" s="154"/>
      <c r="BW17" s="31"/>
      <c r="BX17" s="154"/>
      <c r="BY17" s="154"/>
      <c r="BZ17" s="31"/>
      <c r="CA17" s="154"/>
      <c r="CB17" s="154"/>
      <c r="CC17" s="18"/>
      <c r="CD17" s="18"/>
      <c r="CE17" s="26"/>
      <c r="CF17" s="26"/>
      <c r="CG17" s="26"/>
      <c r="CH17" s="18"/>
      <c r="CI17" s="18"/>
      <c r="CJ17" s="206"/>
      <c r="CK17" s="9"/>
      <c r="CL17" s="156"/>
      <c r="CM17" s="22"/>
      <c r="CN17" s="22"/>
      <c r="CO17" s="22"/>
      <c r="CP17" s="18"/>
      <c r="CQ17" s="98"/>
      <c r="CR17" s="294"/>
      <c r="CS17" s="26"/>
      <c r="CT17" s="26"/>
      <c r="CU17" s="26"/>
      <c r="CV17" s="18"/>
      <c r="CW17" s="18"/>
      <c r="CX17" s="26"/>
      <c r="CY17" s="26"/>
      <c r="CZ17" s="26"/>
      <c r="DA17" s="18"/>
      <c r="DB17" s="18"/>
      <c r="DC17" s="31"/>
      <c r="DD17" s="31"/>
      <c r="DE17" s="31"/>
      <c r="DF17" s="9"/>
      <c r="DG17" s="31"/>
      <c r="DH17" s="31"/>
      <c r="DI17" s="31"/>
      <c r="DJ17" s="9"/>
      <c r="DK17" s="31"/>
      <c r="DL17" s="31"/>
      <c r="DM17" s="31"/>
      <c r="DN17" s="9"/>
      <c r="DO17" s="31"/>
      <c r="DP17" s="31"/>
      <c r="DQ17" s="31"/>
      <c r="DR17" s="9"/>
      <c r="DS17" s="286"/>
      <c r="DT17" s="31"/>
      <c r="DU17" s="31"/>
      <c r="DV17" s="31"/>
      <c r="DW17" s="9"/>
      <c r="DX17" s="9"/>
      <c r="DY17" s="286"/>
      <c r="DZ17" s="286"/>
      <c r="EA17" s="291"/>
      <c r="EB17" s="9"/>
      <c r="EC17" s="94"/>
      <c r="ED17" s="286"/>
      <c r="EE17" s="31"/>
      <c r="EF17" s="31"/>
      <c r="EG17" s="31"/>
      <c r="EH17" s="9"/>
      <c r="EI17" s="9"/>
      <c r="EJ17" s="286"/>
      <c r="EK17" s="286"/>
      <c r="EL17" s="286"/>
      <c r="EM17" s="30"/>
      <c r="EN17" s="250"/>
      <c r="EO17" s="9"/>
      <c r="EP17" s="286"/>
      <c r="EQ17" s="31"/>
      <c r="ER17" s="31"/>
      <c r="ES17" s="31"/>
      <c r="ET17" s="9"/>
      <c r="EU17" s="9"/>
      <c r="EV17" s="123"/>
      <c r="EW17" s="188"/>
      <c r="EX17" s="188"/>
      <c r="EY17" s="31"/>
      <c r="EZ17" s="31"/>
      <c r="FA17" s="31"/>
      <c r="FB17" s="9"/>
      <c r="FC17" s="94"/>
      <c r="FD17" s="31"/>
      <c r="FE17" s="31"/>
      <c r="FF17" s="31"/>
      <c r="FG17" s="9"/>
      <c r="FH17" s="94"/>
      <c r="FI17" s="118"/>
      <c r="FJ17" s="424"/>
      <c r="FK17" s="122"/>
      <c r="FL17" s="122"/>
      <c r="FM17" s="29"/>
      <c r="FN17" s="29"/>
      <c r="FO17" s="29"/>
      <c r="FP17" s="94"/>
      <c r="FQ17" s="29"/>
      <c r="FR17" s="29"/>
      <c r="FS17" s="29"/>
      <c r="FT17" s="94"/>
      <c r="FU17" s="29"/>
      <c r="FV17" s="29"/>
      <c r="FW17" s="29"/>
      <c r="FX17" s="94"/>
      <c r="FY17" s="201"/>
      <c r="FZ17" s="26"/>
      <c r="GA17" s="22"/>
      <c r="GB17" s="22"/>
      <c r="GC17" s="9"/>
      <c r="GD17" s="22"/>
      <c r="GE17" s="22"/>
      <c r="GF17" s="123"/>
      <c r="GG17" s="122"/>
      <c r="GH17" s="122"/>
      <c r="GI17" s="122"/>
      <c r="GJ17" s="120"/>
      <c r="GK17" s="123"/>
      <c r="GL17" s="195"/>
    </row>
    <row r="18" spans="1:194" ht="16" customHeight="1" x14ac:dyDescent="0.3">
      <c r="A18" s="150">
        <v>13</v>
      </c>
      <c r="B18" s="11"/>
      <c r="C18" s="11"/>
      <c r="D18" s="3"/>
      <c r="E18" s="3"/>
      <c r="F18" s="5" t="str">
        <f t="shared" si="0"/>
        <v/>
      </c>
      <c r="G18" s="5" t="s">
        <v>441</v>
      </c>
      <c r="H18" s="6" t="str">
        <f t="shared" si="1"/>
        <v>-</v>
      </c>
      <c r="I18" s="6" t="s">
        <v>441</v>
      </c>
      <c r="J18" s="7" t="str">
        <f t="shared" si="2"/>
        <v>-</v>
      </c>
      <c r="K18" s="22"/>
      <c r="L18" s="22"/>
      <c r="M18" s="22"/>
      <c r="N18" s="246"/>
      <c r="O18" s="246"/>
      <c r="P18" s="246"/>
      <c r="Q18" s="337"/>
      <c r="R18" s="4"/>
      <c r="S18" s="4"/>
      <c r="T18" s="4"/>
      <c r="U18" s="4"/>
      <c r="V18" s="4"/>
      <c r="W18" s="18"/>
      <c r="X18" s="255"/>
      <c r="Y18" s="275"/>
      <c r="Z18" s="12"/>
      <c r="AA18" s="261" t="s">
        <v>4</v>
      </c>
      <c r="AB18" s="262"/>
      <c r="AC18" s="261" t="s">
        <v>23</v>
      </c>
      <c r="AD18" s="263" t="str">
        <f t="shared" si="3"/>
        <v>-</v>
      </c>
      <c r="AE18" s="276"/>
      <c r="AF18" s="276"/>
      <c r="AG18" s="276"/>
      <c r="AH18" s="276"/>
      <c r="AI18" s="276"/>
      <c r="AJ18" s="12"/>
      <c r="AK18" s="261" t="s">
        <v>4</v>
      </c>
      <c r="AL18" s="16"/>
      <c r="AM18" s="261" t="s">
        <v>23</v>
      </c>
      <c r="AN18" s="263" t="str">
        <f t="shared" si="4"/>
        <v>-</v>
      </c>
      <c r="AO18" s="102"/>
      <c r="AP18" s="335"/>
      <c r="AQ18" s="335"/>
      <c r="AR18" s="335"/>
      <c r="AS18" s="18"/>
      <c r="AT18" s="18"/>
      <c r="AU18" s="155"/>
      <c r="AV18" s="22"/>
      <c r="AW18" s="22"/>
      <c r="AX18" s="155"/>
      <c r="AY18" s="156"/>
      <c r="AZ18" s="155"/>
      <c r="BA18" s="22"/>
      <c r="BB18" s="22"/>
      <c r="BC18" s="156"/>
      <c r="BD18" s="156"/>
      <c r="BE18" s="156"/>
      <c r="BF18" s="157"/>
      <c r="BG18" s="154"/>
      <c r="BH18" s="31"/>
      <c r="BI18" s="31"/>
      <c r="BJ18" s="18"/>
      <c r="BK18" s="18"/>
      <c r="BL18" s="154"/>
      <c r="BM18" s="31"/>
      <c r="BN18" s="31"/>
      <c r="BO18" s="18"/>
      <c r="BP18" s="18"/>
      <c r="BQ18" s="2"/>
      <c r="BR18" s="22"/>
      <c r="BS18" s="98"/>
      <c r="BT18" s="154"/>
      <c r="BU18" s="154"/>
      <c r="BV18" s="154"/>
      <c r="BW18" s="31"/>
      <c r="BX18" s="154"/>
      <c r="BY18" s="154"/>
      <c r="BZ18" s="31"/>
      <c r="CA18" s="154"/>
      <c r="CB18" s="154"/>
      <c r="CC18" s="18"/>
      <c r="CD18" s="18"/>
      <c r="CE18" s="26"/>
      <c r="CF18" s="26"/>
      <c r="CG18" s="26"/>
      <c r="CH18" s="18"/>
      <c r="CI18" s="18"/>
      <c r="CJ18" s="206"/>
      <c r="CK18" s="9"/>
      <c r="CL18" s="156"/>
      <c r="CM18" s="22"/>
      <c r="CN18" s="22"/>
      <c r="CO18" s="22"/>
      <c r="CP18" s="18"/>
      <c r="CQ18" s="98"/>
      <c r="CR18" s="294"/>
      <c r="CS18" s="26"/>
      <c r="CT18" s="26"/>
      <c r="CU18" s="26"/>
      <c r="CV18" s="18"/>
      <c r="CW18" s="18"/>
      <c r="CX18" s="26"/>
      <c r="CY18" s="26"/>
      <c r="CZ18" s="26"/>
      <c r="DA18" s="18"/>
      <c r="DB18" s="18"/>
      <c r="DC18" s="31"/>
      <c r="DD18" s="31"/>
      <c r="DE18" s="31"/>
      <c r="DF18" s="9"/>
      <c r="DG18" s="31"/>
      <c r="DH18" s="31"/>
      <c r="DI18" s="31"/>
      <c r="DJ18" s="9"/>
      <c r="DK18" s="31"/>
      <c r="DL18" s="31"/>
      <c r="DM18" s="31"/>
      <c r="DN18" s="9"/>
      <c r="DO18" s="31"/>
      <c r="DP18" s="31"/>
      <c r="DQ18" s="31"/>
      <c r="DR18" s="9"/>
      <c r="DS18" s="286"/>
      <c r="DT18" s="31"/>
      <c r="DU18" s="31"/>
      <c r="DV18" s="31"/>
      <c r="DW18" s="9"/>
      <c r="DX18" s="9"/>
      <c r="DY18" s="286"/>
      <c r="DZ18" s="286"/>
      <c r="EA18" s="291"/>
      <c r="EB18" s="9"/>
      <c r="EC18" s="94"/>
      <c r="ED18" s="286"/>
      <c r="EE18" s="31"/>
      <c r="EF18" s="31"/>
      <c r="EG18" s="31"/>
      <c r="EH18" s="9"/>
      <c r="EI18" s="9"/>
      <c r="EJ18" s="286"/>
      <c r="EK18" s="286"/>
      <c r="EL18" s="286"/>
      <c r="EM18" s="30"/>
      <c r="EN18" s="250"/>
      <c r="EO18" s="9"/>
      <c r="EP18" s="286"/>
      <c r="EQ18" s="31"/>
      <c r="ER18" s="31"/>
      <c r="ES18" s="31"/>
      <c r="ET18" s="9"/>
      <c r="EU18" s="9"/>
      <c r="EV18" s="123"/>
      <c r="EW18" s="188"/>
      <c r="EX18" s="188"/>
      <c r="EY18" s="31"/>
      <c r="EZ18" s="31"/>
      <c r="FA18" s="31"/>
      <c r="FB18" s="9"/>
      <c r="FC18" s="94"/>
      <c r="FD18" s="31"/>
      <c r="FE18" s="31"/>
      <c r="FF18" s="31"/>
      <c r="FG18" s="9"/>
      <c r="FH18" s="94"/>
      <c r="FI18" s="118"/>
      <c r="FJ18" s="424"/>
      <c r="FK18" s="122"/>
      <c r="FL18" s="122"/>
      <c r="FM18" s="29"/>
      <c r="FN18" s="29"/>
      <c r="FO18" s="29"/>
      <c r="FP18" s="94"/>
      <c r="FQ18" s="29"/>
      <c r="FR18" s="29"/>
      <c r="FS18" s="29"/>
      <c r="FT18" s="94"/>
      <c r="FU18" s="29"/>
      <c r="FV18" s="29"/>
      <c r="FW18" s="29"/>
      <c r="FX18" s="94"/>
      <c r="FY18" s="201"/>
      <c r="FZ18" s="26"/>
      <c r="GA18" s="22"/>
      <c r="GB18" s="22"/>
      <c r="GC18" s="9"/>
      <c r="GD18" s="22"/>
      <c r="GE18" s="22"/>
      <c r="GF18" s="123"/>
      <c r="GG18" s="122"/>
      <c r="GH18" s="122"/>
      <c r="GI18" s="122"/>
      <c r="GJ18" s="120"/>
      <c r="GK18" s="123"/>
      <c r="GL18" s="195"/>
    </row>
    <row r="19" spans="1:194" ht="16" customHeight="1" x14ac:dyDescent="0.3">
      <c r="A19" s="150">
        <v>14</v>
      </c>
      <c r="B19" s="11"/>
      <c r="C19" s="11"/>
      <c r="D19" s="3"/>
      <c r="E19" s="3"/>
      <c r="F19" s="5" t="str">
        <f t="shared" si="0"/>
        <v/>
      </c>
      <c r="G19" s="5" t="s">
        <v>441</v>
      </c>
      <c r="H19" s="6" t="str">
        <f t="shared" si="1"/>
        <v>-</v>
      </c>
      <c r="I19" s="6" t="s">
        <v>441</v>
      </c>
      <c r="J19" s="7" t="str">
        <f t="shared" si="2"/>
        <v>-</v>
      </c>
      <c r="K19" s="22"/>
      <c r="L19" s="22"/>
      <c r="M19" s="22"/>
      <c r="N19" s="246"/>
      <c r="O19" s="246"/>
      <c r="P19" s="246"/>
      <c r="Q19" s="337"/>
      <c r="R19" s="4"/>
      <c r="S19" s="4"/>
      <c r="T19" s="4"/>
      <c r="U19" s="4"/>
      <c r="V19" s="4"/>
      <c r="W19" s="18"/>
      <c r="X19" s="255"/>
      <c r="Y19" s="275"/>
      <c r="Z19" s="12"/>
      <c r="AA19" s="261" t="s">
        <v>4</v>
      </c>
      <c r="AB19" s="262"/>
      <c r="AC19" s="261" t="s">
        <v>23</v>
      </c>
      <c r="AD19" s="263" t="str">
        <f t="shared" si="3"/>
        <v>-</v>
      </c>
      <c r="AE19" s="276"/>
      <c r="AF19" s="276"/>
      <c r="AG19" s="276"/>
      <c r="AH19" s="276"/>
      <c r="AI19" s="276"/>
      <c r="AJ19" s="12"/>
      <c r="AK19" s="261" t="s">
        <v>4</v>
      </c>
      <c r="AL19" s="16"/>
      <c r="AM19" s="261" t="s">
        <v>23</v>
      </c>
      <c r="AN19" s="263" t="str">
        <f t="shared" si="4"/>
        <v>-</v>
      </c>
      <c r="AO19" s="102"/>
      <c r="AP19" s="335"/>
      <c r="AQ19" s="335"/>
      <c r="AR19" s="335"/>
      <c r="AS19" s="18"/>
      <c r="AT19" s="18"/>
      <c r="AU19" s="155"/>
      <c r="AV19" s="22"/>
      <c r="AW19" s="22"/>
      <c r="AX19" s="155"/>
      <c r="AY19" s="156"/>
      <c r="AZ19" s="155"/>
      <c r="BA19" s="22"/>
      <c r="BB19" s="22"/>
      <c r="BC19" s="156"/>
      <c r="BD19" s="156"/>
      <c r="BE19" s="156"/>
      <c r="BF19" s="157"/>
      <c r="BG19" s="154"/>
      <c r="BH19" s="31"/>
      <c r="BI19" s="31"/>
      <c r="BJ19" s="18"/>
      <c r="BK19" s="18"/>
      <c r="BL19" s="154"/>
      <c r="BM19" s="31"/>
      <c r="BN19" s="31"/>
      <c r="BO19" s="18"/>
      <c r="BP19" s="18"/>
      <c r="BQ19" s="2"/>
      <c r="BR19" s="22"/>
      <c r="BS19" s="98"/>
      <c r="BT19" s="154"/>
      <c r="BU19" s="154"/>
      <c r="BV19" s="154"/>
      <c r="BW19" s="31"/>
      <c r="BX19" s="154"/>
      <c r="BY19" s="154"/>
      <c r="BZ19" s="31"/>
      <c r="CA19" s="154"/>
      <c r="CB19" s="154"/>
      <c r="CC19" s="18"/>
      <c r="CD19" s="18"/>
      <c r="CE19" s="26"/>
      <c r="CF19" s="26"/>
      <c r="CG19" s="26"/>
      <c r="CH19" s="18"/>
      <c r="CI19" s="18"/>
      <c r="CJ19" s="206"/>
      <c r="CK19" s="9"/>
      <c r="CL19" s="156"/>
      <c r="CM19" s="22"/>
      <c r="CN19" s="22"/>
      <c r="CO19" s="22"/>
      <c r="CP19" s="18"/>
      <c r="CQ19" s="98"/>
      <c r="CR19" s="294"/>
      <c r="CS19" s="26"/>
      <c r="CT19" s="26"/>
      <c r="CU19" s="26"/>
      <c r="CV19" s="18"/>
      <c r="CW19" s="18"/>
      <c r="CX19" s="26"/>
      <c r="CY19" s="26"/>
      <c r="CZ19" s="26"/>
      <c r="DA19" s="18"/>
      <c r="DB19" s="18"/>
      <c r="DC19" s="31"/>
      <c r="DD19" s="31"/>
      <c r="DE19" s="31"/>
      <c r="DF19" s="9"/>
      <c r="DG19" s="31"/>
      <c r="DH19" s="31"/>
      <c r="DI19" s="31"/>
      <c r="DJ19" s="9"/>
      <c r="DK19" s="31"/>
      <c r="DL19" s="31"/>
      <c r="DM19" s="31"/>
      <c r="DN19" s="9"/>
      <c r="DO19" s="31"/>
      <c r="DP19" s="31"/>
      <c r="DQ19" s="31"/>
      <c r="DR19" s="9"/>
      <c r="DS19" s="286"/>
      <c r="DT19" s="31"/>
      <c r="DU19" s="31"/>
      <c r="DV19" s="31"/>
      <c r="DW19" s="9"/>
      <c r="DX19" s="9"/>
      <c r="DY19" s="286"/>
      <c r="DZ19" s="286"/>
      <c r="EA19" s="291"/>
      <c r="EB19" s="9"/>
      <c r="EC19" s="94"/>
      <c r="ED19" s="286"/>
      <c r="EE19" s="31"/>
      <c r="EF19" s="31"/>
      <c r="EG19" s="31"/>
      <c r="EH19" s="9"/>
      <c r="EI19" s="9"/>
      <c r="EJ19" s="286"/>
      <c r="EK19" s="286"/>
      <c r="EL19" s="286"/>
      <c r="EM19" s="30"/>
      <c r="EN19" s="250"/>
      <c r="EO19" s="9"/>
      <c r="EP19" s="286"/>
      <c r="EQ19" s="31"/>
      <c r="ER19" s="31"/>
      <c r="ES19" s="31"/>
      <c r="ET19" s="9"/>
      <c r="EU19" s="9"/>
      <c r="EV19" s="123"/>
      <c r="EW19" s="188"/>
      <c r="EX19" s="188"/>
      <c r="EY19" s="31"/>
      <c r="EZ19" s="31"/>
      <c r="FA19" s="31"/>
      <c r="FB19" s="9"/>
      <c r="FC19" s="94"/>
      <c r="FD19" s="31"/>
      <c r="FE19" s="31"/>
      <c r="FF19" s="31"/>
      <c r="FG19" s="9"/>
      <c r="FH19" s="94"/>
      <c r="FI19" s="118"/>
      <c r="FJ19" s="424"/>
      <c r="FK19" s="122"/>
      <c r="FL19" s="122"/>
      <c r="FM19" s="29"/>
      <c r="FN19" s="29"/>
      <c r="FO19" s="29"/>
      <c r="FP19" s="94"/>
      <c r="FQ19" s="29"/>
      <c r="FR19" s="29"/>
      <c r="FS19" s="29"/>
      <c r="FT19" s="94"/>
      <c r="FU19" s="29"/>
      <c r="FV19" s="29"/>
      <c r="FW19" s="29"/>
      <c r="FX19" s="94"/>
      <c r="FY19" s="201"/>
      <c r="FZ19" s="26"/>
      <c r="GA19" s="22"/>
      <c r="GB19" s="22"/>
      <c r="GC19" s="9"/>
      <c r="GD19" s="22"/>
      <c r="GE19" s="22"/>
      <c r="GF19" s="123"/>
      <c r="GG19" s="122"/>
      <c r="GH19" s="122"/>
      <c r="GI19" s="122"/>
      <c r="GJ19" s="120"/>
      <c r="GK19" s="123"/>
      <c r="GL19" s="195"/>
    </row>
    <row r="20" spans="1:194" ht="16" customHeight="1" x14ac:dyDescent="0.3">
      <c r="A20" s="150">
        <v>15</v>
      </c>
      <c r="B20" s="11"/>
      <c r="C20" s="11"/>
      <c r="D20" s="3"/>
      <c r="E20" s="3"/>
      <c r="F20" s="5" t="str">
        <f t="shared" si="0"/>
        <v/>
      </c>
      <c r="G20" s="5" t="s">
        <v>441</v>
      </c>
      <c r="H20" s="6" t="str">
        <f t="shared" si="1"/>
        <v>-</v>
      </c>
      <c r="I20" s="6" t="s">
        <v>441</v>
      </c>
      <c r="J20" s="7" t="str">
        <f t="shared" si="2"/>
        <v>-</v>
      </c>
      <c r="K20" s="22"/>
      <c r="L20" s="22"/>
      <c r="M20" s="22"/>
      <c r="N20" s="246"/>
      <c r="O20" s="246"/>
      <c r="P20" s="246"/>
      <c r="Q20" s="337"/>
      <c r="R20" s="4"/>
      <c r="S20" s="4"/>
      <c r="T20" s="4"/>
      <c r="U20" s="4"/>
      <c r="V20" s="4"/>
      <c r="W20" s="18"/>
      <c r="X20" s="255"/>
      <c r="Y20" s="275"/>
      <c r="Z20" s="12"/>
      <c r="AA20" s="261" t="s">
        <v>4</v>
      </c>
      <c r="AB20" s="262"/>
      <c r="AC20" s="261" t="s">
        <v>23</v>
      </c>
      <c r="AD20" s="263" t="str">
        <f t="shared" si="3"/>
        <v>-</v>
      </c>
      <c r="AE20" s="276"/>
      <c r="AF20" s="276"/>
      <c r="AG20" s="276"/>
      <c r="AH20" s="276"/>
      <c r="AI20" s="276"/>
      <c r="AJ20" s="12"/>
      <c r="AK20" s="261" t="s">
        <v>4</v>
      </c>
      <c r="AL20" s="16"/>
      <c r="AM20" s="261" t="s">
        <v>23</v>
      </c>
      <c r="AN20" s="263" t="str">
        <f t="shared" si="4"/>
        <v>-</v>
      </c>
      <c r="AO20" s="102"/>
      <c r="AP20" s="335"/>
      <c r="AQ20" s="335"/>
      <c r="AR20" s="335"/>
      <c r="AS20" s="18"/>
      <c r="AT20" s="18"/>
      <c r="AU20" s="155"/>
      <c r="AV20" s="22"/>
      <c r="AW20" s="22"/>
      <c r="AX20" s="155"/>
      <c r="AY20" s="156"/>
      <c r="AZ20" s="155"/>
      <c r="BA20" s="22"/>
      <c r="BB20" s="22"/>
      <c r="BC20" s="156"/>
      <c r="BD20" s="156"/>
      <c r="BE20" s="156"/>
      <c r="BF20" s="157"/>
      <c r="BG20" s="154"/>
      <c r="BH20" s="31"/>
      <c r="BI20" s="31"/>
      <c r="BJ20" s="18"/>
      <c r="BK20" s="18"/>
      <c r="BL20" s="154"/>
      <c r="BM20" s="31"/>
      <c r="BN20" s="31"/>
      <c r="BO20" s="18"/>
      <c r="BP20" s="18"/>
      <c r="BQ20" s="2"/>
      <c r="BR20" s="22"/>
      <c r="BS20" s="98"/>
      <c r="BT20" s="154"/>
      <c r="BU20" s="154"/>
      <c r="BV20" s="154"/>
      <c r="BW20" s="31"/>
      <c r="BX20" s="154"/>
      <c r="BY20" s="154"/>
      <c r="BZ20" s="31"/>
      <c r="CA20" s="154"/>
      <c r="CB20" s="154"/>
      <c r="CC20" s="18"/>
      <c r="CD20" s="18"/>
      <c r="CE20" s="26"/>
      <c r="CF20" s="26"/>
      <c r="CG20" s="26"/>
      <c r="CH20" s="18"/>
      <c r="CI20" s="18"/>
      <c r="CJ20" s="206"/>
      <c r="CK20" s="9"/>
      <c r="CL20" s="156"/>
      <c r="CM20" s="22"/>
      <c r="CN20" s="22"/>
      <c r="CO20" s="22"/>
      <c r="CP20" s="18"/>
      <c r="CQ20" s="98"/>
      <c r="CR20" s="294"/>
      <c r="CS20" s="26"/>
      <c r="CT20" s="26"/>
      <c r="CU20" s="26"/>
      <c r="CV20" s="18"/>
      <c r="CW20" s="18"/>
      <c r="CX20" s="26"/>
      <c r="CY20" s="26"/>
      <c r="CZ20" s="26"/>
      <c r="DA20" s="18"/>
      <c r="DB20" s="18"/>
      <c r="DC20" s="31"/>
      <c r="DD20" s="31"/>
      <c r="DE20" s="31"/>
      <c r="DF20" s="9"/>
      <c r="DG20" s="31"/>
      <c r="DH20" s="31"/>
      <c r="DI20" s="31"/>
      <c r="DJ20" s="9"/>
      <c r="DK20" s="31"/>
      <c r="DL20" s="31"/>
      <c r="DM20" s="31"/>
      <c r="DN20" s="9"/>
      <c r="DO20" s="31"/>
      <c r="DP20" s="31"/>
      <c r="DQ20" s="31"/>
      <c r="DR20" s="9"/>
      <c r="DS20" s="286"/>
      <c r="DT20" s="31"/>
      <c r="DU20" s="31"/>
      <c r="DV20" s="31"/>
      <c r="DW20" s="9"/>
      <c r="DX20" s="9"/>
      <c r="DY20" s="286"/>
      <c r="DZ20" s="286"/>
      <c r="EA20" s="291"/>
      <c r="EB20" s="9"/>
      <c r="EC20" s="94"/>
      <c r="ED20" s="286"/>
      <c r="EE20" s="31"/>
      <c r="EF20" s="31"/>
      <c r="EG20" s="31"/>
      <c r="EH20" s="9"/>
      <c r="EI20" s="9"/>
      <c r="EJ20" s="286"/>
      <c r="EK20" s="286"/>
      <c r="EL20" s="286"/>
      <c r="EM20" s="30"/>
      <c r="EN20" s="250"/>
      <c r="EO20" s="9"/>
      <c r="EP20" s="286"/>
      <c r="EQ20" s="31"/>
      <c r="ER20" s="31"/>
      <c r="ES20" s="31"/>
      <c r="ET20" s="9"/>
      <c r="EU20" s="9"/>
      <c r="EV20" s="123"/>
      <c r="EW20" s="188"/>
      <c r="EX20" s="188"/>
      <c r="EY20" s="31"/>
      <c r="EZ20" s="31"/>
      <c r="FA20" s="31"/>
      <c r="FB20" s="9"/>
      <c r="FC20" s="94"/>
      <c r="FD20" s="31"/>
      <c r="FE20" s="31"/>
      <c r="FF20" s="31"/>
      <c r="FG20" s="9"/>
      <c r="FH20" s="94"/>
      <c r="FI20" s="118"/>
      <c r="FJ20" s="424"/>
      <c r="FK20" s="122"/>
      <c r="FL20" s="122"/>
      <c r="FM20" s="29"/>
      <c r="FN20" s="29"/>
      <c r="FO20" s="29"/>
      <c r="FP20" s="94"/>
      <c r="FQ20" s="29"/>
      <c r="FR20" s="29"/>
      <c r="FS20" s="29"/>
      <c r="FT20" s="94"/>
      <c r="FU20" s="29"/>
      <c r="FV20" s="29"/>
      <c r="FW20" s="29"/>
      <c r="FX20" s="94"/>
      <c r="FY20" s="201"/>
      <c r="FZ20" s="26"/>
      <c r="GA20" s="22"/>
      <c r="GB20" s="22"/>
      <c r="GC20" s="9"/>
      <c r="GD20" s="22"/>
      <c r="GE20" s="22"/>
      <c r="GF20" s="123"/>
      <c r="GG20" s="122"/>
      <c r="GH20" s="122"/>
      <c r="GI20" s="122"/>
      <c r="GJ20" s="120"/>
      <c r="GK20" s="123"/>
      <c r="GL20" s="195"/>
    </row>
    <row r="21" spans="1:194" ht="16" customHeight="1" x14ac:dyDescent="0.3">
      <c r="A21" s="150">
        <v>16</v>
      </c>
      <c r="B21" s="11"/>
      <c r="C21" s="11"/>
      <c r="D21" s="3"/>
      <c r="E21" s="3"/>
      <c r="F21" s="5" t="str">
        <f t="shared" si="0"/>
        <v/>
      </c>
      <c r="G21" s="5" t="s">
        <v>441</v>
      </c>
      <c r="H21" s="6" t="str">
        <f t="shared" si="1"/>
        <v>-</v>
      </c>
      <c r="I21" s="6" t="s">
        <v>441</v>
      </c>
      <c r="J21" s="7" t="str">
        <f t="shared" si="2"/>
        <v>-</v>
      </c>
      <c r="K21" s="22"/>
      <c r="L21" s="22"/>
      <c r="M21" s="22"/>
      <c r="N21" s="246"/>
      <c r="O21" s="246"/>
      <c r="P21" s="246"/>
      <c r="Q21" s="337"/>
      <c r="R21" s="4"/>
      <c r="S21" s="4"/>
      <c r="T21" s="4"/>
      <c r="U21" s="4"/>
      <c r="V21" s="4"/>
      <c r="W21" s="18"/>
      <c r="X21" s="255"/>
      <c r="Y21" s="275"/>
      <c r="Z21" s="12"/>
      <c r="AA21" s="261" t="s">
        <v>4</v>
      </c>
      <c r="AB21" s="262"/>
      <c r="AC21" s="261" t="s">
        <v>23</v>
      </c>
      <c r="AD21" s="263" t="str">
        <f t="shared" si="3"/>
        <v>-</v>
      </c>
      <c r="AE21" s="276"/>
      <c r="AF21" s="276"/>
      <c r="AG21" s="276"/>
      <c r="AH21" s="276"/>
      <c r="AI21" s="276"/>
      <c r="AJ21" s="12"/>
      <c r="AK21" s="261" t="s">
        <v>4</v>
      </c>
      <c r="AL21" s="16"/>
      <c r="AM21" s="261" t="s">
        <v>23</v>
      </c>
      <c r="AN21" s="263" t="str">
        <f t="shared" si="4"/>
        <v>-</v>
      </c>
      <c r="AO21" s="102"/>
      <c r="AP21" s="335"/>
      <c r="AQ21" s="335"/>
      <c r="AR21" s="335"/>
      <c r="AS21" s="18"/>
      <c r="AT21" s="18"/>
      <c r="AU21" s="155"/>
      <c r="AV21" s="22"/>
      <c r="AW21" s="22"/>
      <c r="AX21" s="155"/>
      <c r="AY21" s="156"/>
      <c r="AZ21" s="155"/>
      <c r="BA21" s="22"/>
      <c r="BB21" s="22"/>
      <c r="BC21" s="156"/>
      <c r="BD21" s="156"/>
      <c r="BE21" s="156"/>
      <c r="BF21" s="157"/>
      <c r="BG21" s="154"/>
      <c r="BH21" s="31"/>
      <c r="BI21" s="31"/>
      <c r="BJ21" s="18"/>
      <c r="BK21" s="18"/>
      <c r="BL21" s="154"/>
      <c r="BM21" s="31"/>
      <c r="BN21" s="31"/>
      <c r="BO21" s="18"/>
      <c r="BP21" s="18"/>
      <c r="BQ21" s="2"/>
      <c r="BR21" s="22"/>
      <c r="BS21" s="98"/>
      <c r="BT21" s="154"/>
      <c r="BU21" s="154"/>
      <c r="BV21" s="154"/>
      <c r="BW21" s="31"/>
      <c r="BX21" s="154"/>
      <c r="BY21" s="154"/>
      <c r="BZ21" s="31"/>
      <c r="CA21" s="154"/>
      <c r="CB21" s="154"/>
      <c r="CC21" s="18"/>
      <c r="CD21" s="18"/>
      <c r="CE21" s="26"/>
      <c r="CF21" s="26"/>
      <c r="CG21" s="26"/>
      <c r="CH21" s="18"/>
      <c r="CI21" s="18"/>
      <c r="CJ21" s="206"/>
      <c r="CK21" s="9"/>
      <c r="CL21" s="156"/>
      <c r="CM21" s="22"/>
      <c r="CN21" s="22"/>
      <c r="CO21" s="22"/>
      <c r="CP21" s="18"/>
      <c r="CQ21" s="98"/>
      <c r="CR21" s="294"/>
      <c r="CS21" s="26"/>
      <c r="CT21" s="26"/>
      <c r="CU21" s="26"/>
      <c r="CV21" s="18"/>
      <c r="CW21" s="18"/>
      <c r="CX21" s="26"/>
      <c r="CY21" s="26"/>
      <c r="CZ21" s="26"/>
      <c r="DA21" s="18"/>
      <c r="DB21" s="18"/>
      <c r="DC21" s="31"/>
      <c r="DD21" s="31"/>
      <c r="DE21" s="31"/>
      <c r="DF21" s="9"/>
      <c r="DG21" s="31"/>
      <c r="DH21" s="31"/>
      <c r="DI21" s="31"/>
      <c r="DJ21" s="9"/>
      <c r="DK21" s="31"/>
      <c r="DL21" s="31"/>
      <c r="DM21" s="31"/>
      <c r="DN21" s="9"/>
      <c r="DO21" s="31"/>
      <c r="DP21" s="31"/>
      <c r="DQ21" s="31"/>
      <c r="DR21" s="9"/>
      <c r="DS21" s="286"/>
      <c r="DT21" s="31"/>
      <c r="DU21" s="31"/>
      <c r="DV21" s="31"/>
      <c r="DW21" s="9"/>
      <c r="DX21" s="9"/>
      <c r="DY21" s="286"/>
      <c r="DZ21" s="286"/>
      <c r="EA21" s="291"/>
      <c r="EB21" s="9"/>
      <c r="EC21" s="94"/>
      <c r="ED21" s="286"/>
      <c r="EE21" s="31"/>
      <c r="EF21" s="31"/>
      <c r="EG21" s="31"/>
      <c r="EH21" s="9"/>
      <c r="EI21" s="9"/>
      <c r="EJ21" s="286"/>
      <c r="EK21" s="286"/>
      <c r="EL21" s="286"/>
      <c r="EM21" s="30"/>
      <c r="EN21" s="250"/>
      <c r="EO21" s="9"/>
      <c r="EP21" s="286"/>
      <c r="EQ21" s="31"/>
      <c r="ER21" s="31"/>
      <c r="ES21" s="31"/>
      <c r="ET21" s="9"/>
      <c r="EU21" s="9"/>
      <c r="EV21" s="123"/>
      <c r="EW21" s="188"/>
      <c r="EX21" s="188"/>
      <c r="EY21" s="31"/>
      <c r="EZ21" s="31"/>
      <c r="FA21" s="31"/>
      <c r="FB21" s="9"/>
      <c r="FC21" s="94"/>
      <c r="FD21" s="31"/>
      <c r="FE21" s="31"/>
      <c r="FF21" s="31"/>
      <c r="FG21" s="9"/>
      <c r="FH21" s="94"/>
      <c r="FI21" s="118"/>
      <c r="FJ21" s="424"/>
      <c r="FK21" s="122"/>
      <c r="FL21" s="122"/>
      <c r="FM21" s="29"/>
      <c r="FN21" s="29"/>
      <c r="FO21" s="29"/>
      <c r="FP21" s="94"/>
      <c r="FQ21" s="29"/>
      <c r="FR21" s="29"/>
      <c r="FS21" s="29"/>
      <c r="FT21" s="94"/>
      <c r="FU21" s="29"/>
      <c r="FV21" s="29"/>
      <c r="FW21" s="29"/>
      <c r="FX21" s="94"/>
      <c r="FY21" s="201"/>
      <c r="FZ21" s="26"/>
      <c r="GA21" s="22"/>
      <c r="GB21" s="22"/>
      <c r="GC21" s="9"/>
      <c r="GD21" s="22"/>
      <c r="GE21" s="22"/>
      <c r="GF21" s="123"/>
      <c r="GG21" s="122"/>
      <c r="GH21" s="122"/>
      <c r="GI21" s="122"/>
      <c r="GJ21" s="120"/>
      <c r="GK21" s="123"/>
      <c r="GL21" s="195"/>
    </row>
    <row r="22" spans="1:194" ht="16" customHeight="1" x14ac:dyDescent="0.3">
      <c r="A22" s="150">
        <v>17</v>
      </c>
      <c r="B22" s="11"/>
      <c r="C22" s="11"/>
      <c r="D22" s="3"/>
      <c r="E22" s="3"/>
      <c r="F22" s="5" t="str">
        <f t="shared" si="0"/>
        <v/>
      </c>
      <c r="G22" s="5" t="s">
        <v>441</v>
      </c>
      <c r="H22" s="6" t="str">
        <f t="shared" si="1"/>
        <v>-</v>
      </c>
      <c r="I22" s="6" t="s">
        <v>441</v>
      </c>
      <c r="J22" s="7" t="str">
        <f t="shared" si="2"/>
        <v>-</v>
      </c>
      <c r="K22" s="22"/>
      <c r="L22" s="22"/>
      <c r="M22" s="22"/>
      <c r="N22" s="246"/>
      <c r="O22" s="246"/>
      <c r="P22" s="246"/>
      <c r="Q22" s="337"/>
      <c r="R22" s="4"/>
      <c r="S22" s="4"/>
      <c r="T22" s="4"/>
      <c r="U22" s="4"/>
      <c r="V22" s="4"/>
      <c r="W22" s="18"/>
      <c r="X22" s="255"/>
      <c r="Y22" s="275"/>
      <c r="Z22" s="12"/>
      <c r="AA22" s="261" t="s">
        <v>4</v>
      </c>
      <c r="AB22" s="262"/>
      <c r="AC22" s="261" t="s">
        <v>23</v>
      </c>
      <c r="AD22" s="263" t="str">
        <f t="shared" si="3"/>
        <v>-</v>
      </c>
      <c r="AE22" s="276"/>
      <c r="AF22" s="276"/>
      <c r="AG22" s="276"/>
      <c r="AH22" s="276"/>
      <c r="AI22" s="276"/>
      <c r="AJ22" s="12"/>
      <c r="AK22" s="261" t="s">
        <v>4</v>
      </c>
      <c r="AL22" s="16"/>
      <c r="AM22" s="261" t="s">
        <v>23</v>
      </c>
      <c r="AN22" s="263" t="str">
        <f t="shared" si="4"/>
        <v>-</v>
      </c>
      <c r="AO22" s="102"/>
      <c r="AP22" s="335"/>
      <c r="AQ22" s="335"/>
      <c r="AR22" s="335"/>
      <c r="AS22" s="18"/>
      <c r="AT22" s="18"/>
      <c r="AU22" s="155"/>
      <c r="AV22" s="22"/>
      <c r="AW22" s="22"/>
      <c r="AX22" s="155"/>
      <c r="AY22" s="156"/>
      <c r="AZ22" s="155"/>
      <c r="BA22" s="22"/>
      <c r="BB22" s="22"/>
      <c r="BC22" s="156"/>
      <c r="BD22" s="156"/>
      <c r="BE22" s="156"/>
      <c r="BF22" s="157"/>
      <c r="BG22" s="154"/>
      <c r="BH22" s="31"/>
      <c r="BI22" s="31"/>
      <c r="BJ22" s="18"/>
      <c r="BK22" s="18"/>
      <c r="BL22" s="154"/>
      <c r="BM22" s="31"/>
      <c r="BN22" s="31"/>
      <c r="BO22" s="18"/>
      <c r="BP22" s="18"/>
      <c r="BQ22" s="2"/>
      <c r="BR22" s="22"/>
      <c r="BS22" s="98"/>
      <c r="BT22" s="154"/>
      <c r="BU22" s="154"/>
      <c r="BV22" s="154"/>
      <c r="BW22" s="31"/>
      <c r="BX22" s="154"/>
      <c r="BY22" s="154"/>
      <c r="BZ22" s="31"/>
      <c r="CA22" s="154"/>
      <c r="CB22" s="154"/>
      <c r="CC22" s="18"/>
      <c r="CD22" s="18"/>
      <c r="CE22" s="26"/>
      <c r="CF22" s="26"/>
      <c r="CG22" s="26"/>
      <c r="CH22" s="18"/>
      <c r="CI22" s="18"/>
      <c r="CJ22" s="206"/>
      <c r="CK22" s="9"/>
      <c r="CL22" s="156"/>
      <c r="CM22" s="22"/>
      <c r="CN22" s="22"/>
      <c r="CO22" s="22"/>
      <c r="CP22" s="18"/>
      <c r="CQ22" s="98"/>
      <c r="CR22" s="294"/>
      <c r="CS22" s="26"/>
      <c r="CT22" s="26"/>
      <c r="CU22" s="26"/>
      <c r="CV22" s="18"/>
      <c r="CW22" s="18"/>
      <c r="CX22" s="26"/>
      <c r="CY22" s="26"/>
      <c r="CZ22" s="26"/>
      <c r="DA22" s="18"/>
      <c r="DB22" s="18"/>
      <c r="DC22" s="31"/>
      <c r="DD22" s="31"/>
      <c r="DE22" s="31"/>
      <c r="DF22" s="9"/>
      <c r="DG22" s="31"/>
      <c r="DH22" s="31"/>
      <c r="DI22" s="31"/>
      <c r="DJ22" s="9"/>
      <c r="DK22" s="31"/>
      <c r="DL22" s="31"/>
      <c r="DM22" s="31"/>
      <c r="DN22" s="9"/>
      <c r="DO22" s="31"/>
      <c r="DP22" s="31"/>
      <c r="DQ22" s="31"/>
      <c r="DR22" s="9"/>
      <c r="DS22" s="286"/>
      <c r="DT22" s="31"/>
      <c r="DU22" s="31"/>
      <c r="DV22" s="31"/>
      <c r="DW22" s="112"/>
      <c r="DX22" s="112"/>
      <c r="DY22" s="286"/>
      <c r="DZ22" s="286"/>
      <c r="EA22" s="291"/>
      <c r="EB22" s="112"/>
      <c r="EC22" s="110"/>
      <c r="ED22" s="286"/>
      <c r="EE22" s="31"/>
      <c r="EF22" s="31"/>
      <c r="EG22" s="31"/>
      <c r="EH22" s="112"/>
      <c r="EI22" s="112"/>
      <c r="EJ22" s="286"/>
      <c r="EK22" s="286"/>
      <c r="EL22" s="286"/>
      <c r="EM22" s="30"/>
      <c r="EN22" s="250"/>
      <c r="EO22" s="112"/>
      <c r="EP22" s="286"/>
      <c r="EQ22" s="31"/>
      <c r="ER22" s="31"/>
      <c r="ES22" s="31"/>
      <c r="ET22" s="112"/>
      <c r="EU22" s="112"/>
      <c r="EV22" s="123"/>
      <c r="EW22" s="188"/>
      <c r="EX22" s="188"/>
      <c r="EY22" s="31"/>
      <c r="EZ22" s="31"/>
      <c r="FA22" s="31"/>
      <c r="FB22" s="112"/>
      <c r="FC22" s="110"/>
      <c r="FD22" s="31"/>
      <c r="FE22" s="31"/>
      <c r="FF22" s="31"/>
      <c r="FG22" s="112"/>
      <c r="FH22" s="110"/>
      <c r="FI22" s="118"/>
      <c r="FJ22" s="424"/>
      <c r="FK22" s="122"/>
      <c r="FL22" s="122"/>
      <c r="FM22" s="29"/>
      <c r="FN22" s="29"/>
      <c r="FO22" s="29"/>
      <c r="FP22" s="110"/>
      <c r="FQ22" s="29"/>
      <c r="FR22" s="29"/>
      <c r="FS22" s="29"/>
      <c r="FT22" s="110"/>
      <c r="FU22" s="29"/>
      <c r="FV22" s="29"/>
      <c r="FW22" s="29"/>
      <c r="FX22" s="94"/>
      <c r="FY22" s="201"/>
      <c r="FZ22" s="26"/>
      <c r="GA22" s="22"/>
      <c r="GB22" s="22"/>
      <c r="GC22" s="9"/>
      <c r="GD22" s="22"/>
      <c r="GE22" s="22"/>
      <c r="GF22" s="123"/>
      <c r="GG22" s="122"/>
      <c r="GH22" s="122"/>
      <c r="GI22" s="122"/>
      <c r="GJ22" s="120"/>
      <c r="GK22" s="123"/>
      <c r="GL22" s="195"/>
    </row>
    <row r="23" spans="1:194" ht="16" customHeight="1" x14ac:dyDescent="0.3">
      <c r="A23" s="150">
        <v>18</v>
      </c>
      <c r="B23" s="11"/>
      <c r="C23" s="11"/>
      <c r="D23" s="3"/>
      <c r="E23" s="3"/>
      <c r="F23" s="5" t="str">
        <f t="shared" si="0"/>
        <v/>
      </c>
      <c r="G23" s="5" t="s">
        <v>441</v>
      </c>
      <c r="H23" s="6" t="str">
        <f t="shared" si="1"/>
        <v>-</v>
      </c>
      <c r="I23" s="6" t="s">
        <v>441</v>
      </c>
      <c r="J23" s="7" t="str">
        <f t="shared" si="2"/>
        <v>-</v>
      </c>
      <c r="K23" s="22"/>
      <c r="L23" s="22"/>
      <c r="M23" s="22"/>
      <c r="N23" s="246"/>
      <c r="O23" s="246"/>
      <c r="P23" s="246"/>
      <c r="Q23" s="337"/>
      <c r="R23" s="4"/>
      <c r="S23" s="4"/>
      <c r="T23" s="4"/>
      <c r="U23" s="4"/>
      <c r="V23" s="4"/>
      <c r="W23" s="111"/>
      <c r="X23" s="256"/>
      <c r="Y23" s="275"/>
      <c r="Z23" s="12"/>
      <c r="AA23" s="261" t="s">
        <v>4</v>
      </c>
      <c r="AB23" s="262"/>
      <c r="AC23" s="261" t="s">
        <v>23</v>
      </c>
      <c r="AD23" s="263" t="str">
        <f t="shared" si="3"/>
        <v>-</v>
      </c>
      <c r="AE23" s="276"/>
      <c r="AF23" s="276"/>
      <c r="AG23" s="276"/>
      <c r="AH23" s="276"/>
      <c r="AI23" s="276"/>
      <c r="AJ23" s="12"/>
      <c r="AK23" s="261" t="s">
        <v>4</v>
      </c>
      <c r="AL23" s="16"/>
      <c r="AM23" s="261" t="s">
        <v>23</v>
      </c>
      <c r="AN23" s="263" t="str">
        <f t="shared" si="4"/>
        <v>-</v>
      </c>
      <c r="AO23" s="102"/>
      <c r="AP23" s="335"/>
      <c r="AQ23" s="335"/>
      <c r="AR23" s="335"/>
      <c r="AS23" s="18"/>
      <c r="AT23" s="18"/>
      <c r="AU23" s="155"/>
      <c r="AV23" s="22"/>
      <c r="AW23" s="22"/>
      <c r="AX23" s="155"/>
      <c r="AY23" s="156"/>
      <c r="AZ23" s="155"/>
      <c r="BA23" s="22"/>
      <c r="BB23" s="22"/>
      <c r="BC23" s="156"/>
      <c r="BD23" s="156"/>
      <c r="BE23" s="156"/>
      <c r="BF23" s="157"/>
      <c r="BG23" s="154"/>
      <c r="BH23" s="31"/>
      <c r="BI23" s="31"/>
      <c r="BJ23" s="18"/>
      <c r="BK23" s="18"/>
      <c r="BL23" s="154"/>
      <c r="BM23" s="31"/>
      <c r="BN23" s="31"/>
      <c r="BO23" s="18"/>
      <c r="BP23" s="18"/>
      <c r="BQ23" s="2"/>
      <c r="BR23" s="22"/>
      <c r="BS23" s="98"/>
      <c r="BT23" s="154"/>
      <c r="BU23" s="154"/>
      <c r="BV23" s="154"/>
      <c r="BW23" s="31"/>
      <c r="BX23" s="154"/>
      <c r="BY23" s="154"/>
      <c r="BZ23" s="31"/>
      <c r="CA23" s="154"/>
      <c r="CB23" s="154"/>
      <c r="CC23" s="18"/>
      <c r="CD23" s="18"/>
      <c r="CE23" s="26"/>
      <c r="CF23" s="26"/>
      <c r="CG23" s="26"/>
      <c r="CH23" s="18"/>
      <c r="CI23" s="18"/>
      <c r="CJ23" s="206"/>
      <c r="CK23" s="9"/>
      <c r="CL23" s="156"/>
      <c r="CM23" s="22"/>
      <c r="CN23" s="22"/>
      <c r="CO23" s="22"/>
      <c r="CP23" s="18"/>
      <c r="CQ23" s="98"/>
      <c r="CR23" s="294"/>
      <c r="CS23" s="26"/>
      <c r="CT23" s="26"/>
      <c r="CU23" s="26"/>
      <c r="CV23" s="18"/>
      <c r="CW23" s="18"/>
      <c r="CX23" s="26"/>
      <c r="CY23" s="26"/>
      <c r="CZ23" s="26"/>
      <c r="DA23" s="18"/>
      <c r="DB23" s="18"/>
      <c r="DC23" s="31"/>
      <c r="DD23" s="31"/>
      <c r="DE23" s="31"/>
      <c r="DF23" s="9"/>
      <c r="DG23" s="31"/>
      <c r="DH23" s="31"/>
      <c r="DI23" s="31"/>
      <c r="DJ23" s="9"/>
      <c r="DK23" s="31"/>
      <c r="DL23" s="31"/>
      <c r="DM23" s="31"/>
      <c r="DN23" s="9"/>
      <c r="DO23" s="31"/>
      <c r="DP23" s="31"/>
      <c r="DQ23" s="31"/>
      <c r="DR23" s="9"/>
      <c r="DS23" s="286"/>
      <c r="DT23" s="31"/>
      <c r="DU23" s="31"/>
      <c r="DV23" s="31"/>
      <c r="DW23" s="112"/>
      <c r="DX23" s="112"/>
      <c r="DY23" s="286"/>
      <c r="DZ23" s="286"/>
      <c r="EA23" s="291"/>
      <c r="EB23" s="112"/>
      <c r="EC23" s="110"/>
      <c r="ED23" s="286"/>
      <c r="EE23" s="31"/>
      <c r="EF23" s="31"/>
      <c r="EG23" s="31"/>
      <c r="EH23" s="112"/>
      <c r="EI23" s="112"/>
      <c r="EJ23" s="286"/>
      <c r="EK23" s="286"/>
      <c r="EL23" s="286"/>
      <c r="EM23" s="30"/>
      <c r="EN23" s="250"/>
      <c r="EO23" s="112"/>
      <c r="EP23" s="286"/>
      <c r="EQ23" s="31"/>
      <c r="ER23" s="31"/>
      <c r="ES23" s="31"/>
      <c r="ET23" s="112"/>
      <c r="EU23" s="112"/>
      <c r="EV23" s="123"/>
      <c r="EW23" s="188"/>
      <c r="EX23" s="188"/>
      <c r="EY23" s="31"/>
      <c r="EZ23" s="31"/>
      <c r="FA23" s="31"/>
      <c r="FB23" s="112"/>
      <c r="FC23" s="110"/>
      <c r="FD23" s="31"/>
      <c r="FE23" s="31"/>
      <c r="FF23" s="31"/>
      <c r="FG23" s="112"/>
      <c r="FH23" s="110"/>
      <c r="FI23" s="118"/>
      <c r="FJ23" s="424"/>
      <c r="FK23" s="122"/>
      <c r="FL23" s="122"/>
      <c r="FM23" s="29"/>
      <c r="FN23" s="29"/>
      <c r="FO23" s="29"/>
      <c r="FP23" s="110"/>
      <c r="FQ23" s="29"/>
      <c r="FR23" s="29"/>
      <c r="FS23" s="29"/>
      <c r="FT23" s="110"/>
      <c r="FU23" s="29"/>
      <c r="FV23" s="29"/>
      <c r="FW23" s="29"/>
      <c r="FX23" s="94"/>
      <c r="FY23" s="201"/>
      <c r="FZ23" s="26"/>
      <c r="GA23" s="22"/>
      <c r="GB23" s="22"/>
      <c r="GC23" s="9"/>
      <c r="GD23" s="22"/>
      <c r="GE23" s="22"/>
      <c r="GF23" s="123"/>
      <c r="GG23" s="122"/>
      <c r="GH23" s="122"/>
      <c r="GI23" s="122"/>
      <c r="GJ23" s="120"/>
      <c r="GK23" s="123"/>
      <c r="GL23" s="195"/>
    </row>
    <row r="24" spans="1:194" ht="16" customHeight="1" x14ac:dyDescent="0.3">
      <c r="A24" s="150">
        <v>19</v>
      </c>
      <c r="B24" s="11"/>
      <c r="C24" s="11"/>
      <c r="D24" s="3"/>
      <c r="E24" s="3"/>
      <c r="F24" s="5" t="str">
        <f t="shared" si="0"/>
        <v/>
      </c>
      <c r="G24" s="5" t="s">
        <v>441</v>
      </c>
      <c r="H24" s="6" t="str">
        <f t="shared" si="1"/>
        <v>-</v>
      </c>
      <c r="I24" s="6" t="s">
        <v>441</v>
      </c>
      <c r="J24" s="7" t="str">
        <f t="shared" si="2"/>
        <v>-</v>
      </c>
      <c r="K24" s="22"/>
      <c r="L24" s="22"/>
      <c r="M24" s="22"/>
      <c r="N24" s="246"/>
      <c r="O24" s="246"/>
      <c r="P24" s="246"/>
      <c r="Q24" s="337"/>
      <c r="R24" s="4"/>
      <c r="S24" s="4"/>
      <c r="T24" s="4"/>
      <c r="U24" s="4"/>
      <c r="V24" s="4"/>
      <c r="W24" s="18"/>
      <c r="X24" s="255"/>
      <c r="Y24" s="275"/>
      <c r="Z24" s="12"/>
      <c r="AA24" s="261" t="s">
        <v>4</v>
      </c>
      <c r="AB24" s="262"/>
      <c r="AC24" s="261" t="s">
        <v>23</v>
      </c>
      <c r="AD24" s="263" t="str">
        <f t="shared" si="3"/>
        <v>-</v>
      </c>
      <c r="AE24" s="276"/>
      <c r="AF24" s="276"/>
      <c r="AG24" s="276"/>
      <c r="AH24" s="276"/>
      <c r="AI24" s="276"/>
      <c r="AJ24" s="12"/>
      <c r="AK24" s="261" t="s">
        <v>4</v>
      </c>
      <c r="AL24" s="16"/>
      <c r="AM24" s="261" t="s">
        <v>23</v>
      </c>
      <c r="AN24" s="263" t="str">
        <f t="shared" si="4"/>
        <v>-</v>
      </c>
      <c r="AO24" s="102"/>
      <c r="AP24" s="335"/>
      <c r="AQ24" s="335"/>
      <c r="AR24" s="335"/>
      <c r="AS24" s="18"/>
      <c r="AT24" s="18"/>
      <c r="AU24" s="155"/>
      <c r="AV24" s="22"/>
      <c r="AW24" s="22"/>
      <c r="AX24" s="155"/>
      <c r="AY24" s="156"/>
      <c r="AZ24" s="155"/>
      <c r="BA24" s="22"/>
      <c r="BB24" s="22"/>
      <c r="BC24" s="156"/>
      <c r="BD24" s="156"/>
      <c r="BE24" s="156"/>
      <c r="BF24" s="157"/>
      <c r="BG24" s="154"/>
      <c r="BH24" s="31"/>
      <c r="BI24" s="31"/>
      <c r="BJ24" s="18"/>
      <c r="BK24" s="18"/>
      <c r="BL24" s="154"/>
      <c r="BM24" s="31"/>
      <c r="BN24" s="31"/>
      <c r="BO24" s="18"/>
      <c r="BP24" s="18"/>
      <c r="BQ24" s="2"/>
      <c r="BR24" s="22"/>
      <c r="BS24" s="98"/>
      <c r="BT24" s="154"/>
      <c r="BU24" s="154"/>
      <c r="BV24" s="154"/>
      <c r="BW24" s="31"/>
      <c r="BX24" s="154"/>
      <c r="BY24" s="154"/>
      <c r="BZ24" s="31"/>
      <c r="CA24" s="154"/>
      <c r="CB24" s="154"/>
      <c r="CC24" s="18"/>
      <c r="CD24" s="18"/>
      <c r="CE24" s="26"/>
      <c r="CF24" s="26"/>
      <c r="CG24" s="26"/>
      <c r="CH24" s="18"/>
      <c r="CI24" s="18"/>
      <c r="CJ24" s="206"/>
      <c r="CK24" s="9"/>
      <c r="CL24" s="156"/>
      <c r="CM24" s="22"/>
      <c r="CN24" s="22"/>
      <c r="CO24" s="22"/>
      <c r="CP24" s="18"/>
      <c r="CQ24" s="98"/>
      <c r="CR24" s="294"/>
      <c r="CS24" s="26"/>
      <c r="CT24" s="26"/>
      <c r="CU24" s="26"/>
      <c r="CV24" s="18"/>
      <c r="CW24" s="18"/>
      <c r="CX24" s="26"/>
      <c r="CY24" s="26"/>
      <c r="CZ24" s="26"/>
      <c r="DA24" s="18"/>
      <c r="DB24" s="18"/>
      <c r="DC24" s="31"/>
      <c r="DD24" s="31"/>
      <c r="DE24" s="31"/>
      <c r="DF24" s="9"/>
      <c r="DG24" s="31"/>
      <c r="DH24" s="31"/>
      <c r="DI24" s="31"/>
      <c r="DJ24" s="9"/>
      <c r="DK24" s="31"/>
      <c r="DL24" s="31"/>
      <c r="DM24" s="31"/>
      <c r="DN24" s="9"/>
      <c r="DO24" s="31"/>
      <c r="DP24" s="31"/>
      <c r="DQ24" s="31"/>
      <c r="DR24" s="9"/>
      <c r="DS24" s="286"/>
      <c r="DT24" s="31"/>
      <c r="DU24" s="31"/>
      <c r="DV24" s="31"/>
      <c r="DW24" s="112"/>
      <c r="DX24" s="112"/>
      <c r="DY24" s="286"/>
      <c r="DZ24" s="286"/>
      <c r="EA24" s="291"/>
      <c r="EB24" s="112"/>
      <c r="EC24" s="110"/>
      <c r="ED24" s="286"/>
      <c r="EE24" s="31"/>
      <c r="EF24" s="31"/>
      <c r="EG24" s="31"/>
      <c r="EH24" s="112"/>
      <c r="EI24" s="112"/>
      <c r="EJ24" s="286"/>
      <c r="EK24" s="286"/>
      <c r="EL24" s="286"/>
      <c r="EM24" s="30"/>
      <c r="EN24" s="250"/>
      <c r="EO24" s="112"/>
      <c r="EP24" s="286"/>
      <c r="EQ24" s="31"/>
      <c r="ER24" s="31"/>
      <c r="ES24" s="31"/>
      <c r="ET24" s="112"/>
      <c r="EU24" s="112"/>
      <c r="EV24" s="123"/>
      <c r="EW24" s="188"/>
      <c r="EX24" s="188"/>
      <c r="EY24" s="31"/>
      <c r="EZ24" s="31"/>
      <c r="FA24" s="31"/>
      <c r="FB24" s="112"/>
      <c r="FC24" s="110"/>
      <c r="FD24" s="31"/>
      <c r="FE24" s="31"/>
      <c r="FF24" s="31"/>
      <c r="FG24" s="112"/>
      <c r="FH24" s="110"/>
      <c r="FI24" s="118"/>
      <c r="FJ24" s="424"/>
      <c r="FK24" s="122"/>
      <c r="FL24" s="122"/>
      <c r="FM24" s="29"/>
      <c r="FN24" s="29"/>
      <c r="FO24" s="29"/>
      <c r="FP24" s="110"/>
      <c r="FQ24" s="29"/>
      <c r="FR24" s="29"/>
      <c r="FS24" s="29"/>
      <c r="FT24" s="110"/>
      <c r="FU24" s="29"/>
      <c r="FV24" s="29"/>
      <c r="FW24" s="29"/>
      <c r="FX24" s="94"/>
      <c r="FY24" s="201"/>
      <c r="FZ24" s="26"/>
      <c r="GA24" s="22"/>
      <c r="GB24" s="22"/>
      <c r="GC24" s="9"/>
      <c r="GD24" s="22"/>
      <c r="GE24" s="22"/>
      <c r="GF24" s="123"/>
      <c r="GG24" s="122"/>
      <c r="GH24" s="122"/>
      <c r="GI24" s="122"/>
      <c r="GJ24" s="120"/>
      <c r="GK24" s="123"/>
      <c r="GL24" s="195"/>
    </row>
    <row r="25" spans="1:194" ht="16" customHeight="1" x14ac:dyDescent="0.3">
      <c r="A25" s="150">
        <v>20</v>
      </c>
      <c r="B25" s="11"/>
      <c r="C25" s="11"/>
      <c r="D25" s="3"/>
      <c r="E25" s="3"/>
      <c r="F25" s="5" t="str">
        <f t="shared" si="0"/>
        <v/>
      </c>
      <c r="G25" s="5" t="s">
        <v>441</v>
      </c>
      <c r="H25" s="6" t="str">
        <f t="shared" si="1"/>
        <v>-</v>
      </c>
      <c r="I25" s="6" t="s">
        <v>441</v>
      </c>
      <c r="J25" s="7" t="str">
        <f t="shared" si="2"/>
        <v>-</v>
      </c>
      <c r="K25" s="22"/>
      <c r="L25" s="22"/>
      <c r="M25" s="22"/>
      <c r="N25" s="246"/>
      <c r="O25" s="246"/>
      <c r="P25" s="246"/>
      <c r="Q25" s="337"/>
      <c r="R25" s="4"/>
      <c r="S25" s="4"/>
      <c r="T25" s="4"/>
      <c r="U25" s="4"/>
      <c r="V25" s="4"/>
      <c r="W25" s="18"/>
      <c r="X25" s="256"/>
      <c r="Y25" s="275"/>
      <c r="Z25" s="12"/>
      <c r="AA25" s="261" t="s">
        <v>4</v>
      </c>
      <c r="AB25" s="262"/>
      <c r="AC25" s="261" t="s">
        <v>23</v>
      </c>
      <c r="AD25" s="263" t="str">
        <f t="shared" si="3"/>
        <v>-</v>
      </c>
      <c r="AE25" s="276"/>
      <c r="AF25" s="276"/>
      <c r="AG25" s="276"/>
      <c r="AH25" s="276"/>
      <c r="AI25" s="276"/>
      <c r="AJ25" s="12"/>
      <c r="AK25" s="261" t="s">
        <v>4</v>
      </c>
      <c r="AL25" s="16"/>
      <c r="AM25" s="261" t="s">
        <v>23</v>
      </c>
      <c r="AN25" s="263" t="str">
        <f t="shared" si="4"/>
        <v>-</v>
      </c>
      <c r="AO25" s="102"/>
      <c r="AP25" s="335"/>
      <c r="AQ25" s="335"/>
      <c r="AR25" s="335"/>
      <c r="AS25" s="18"/>
      <c r="AT25" s="18"/>
      <c r="AU25" s="155"/>
      <c r="AV25" s="22"/>
      <c r="AW25" s="22"/>
      <c r="AX25" s="155"/>
      <c r="AY25" s="156"/>
      <c r="AZ25" s="155"/>
      <c r="BA25" s="22"/>
      <c r="BB25" s="22"/>
      <c r="BC25" s="156"/>
      <c r="BD25" s="156"/>
      <c r="BE25" s="156"/>
      <c r="BF25" s="157"/>
      <c r="BG25" s="154"/>
      <c r="BH25" s="31"/>
      <c r="BI25" s="31"/>
      <c r="BJ25" s="18"/>
      <c r="BK25" s="18"/>
      <c r="BL25" s="154"/>
      <c r="BM25" s="31"/>
      <c r="BN25" s="31"/>
      <c r="BO25" s="18"/>
      <c r="BP25" s="18"/>
      <c r="BQ25" s="2"/>
      <c r="BR25" s="22"/>
      <c r="BS25" s="98"/>
      <c r="BT25" s="154"/>
      <c r="BU25" s="154"/>
      <c r="BV25" s="154"/>
      <c r="BW25" s="31"/>
      <c r="BX25" s="154"/>
      <c r="BY25" s="154"/>
      <c r="BZ25" s="31"/>
      <c r="CA25" s="154"/>
      <c r="CB25" s="154"/>
      <c r="CC25" s="18"/>
      <c r="CD25" s="18"/>
      <c r="CE25" s="26"/>
      <c r="CF25" s="26"/>
      <c r="CG25" s="26"/>
      <c r="CH25" s="18"/>
      <c r="CI25" s="18"/>
      <c r="CJ25" s="206"/>
      <c r="CK25" s="9"/>
      <c r="CL25" s="156"/>
      <c r="CM25" s="22"/>
      <c r="CN25" s="22"/>
      <c r="CO25" s="22"/>
      <c r="CP25" s="18"/>
      <c r="CQ25" s="98"/>
      <c r="CR25" s="294"/>
      <c r="CS25" s="26"/>
      <c r="CT25" s="26"/>
      <c r="CU25" s="26"/>
      <c r="CV25" s="18"/>
      <c r="CW25" s="18"/>
      <c r="CX25" s="26"/>
      <c r="CY25" s="26"/>
      <c r="CZ25" s="26"/>
      <c r="DA25" s="18"/>
      <c r="DB25" s="18"/>
      <c r="DC25" s="31"/>
      <c r="DD25" s="31"/>
      <c r="DE25" s="31"/>
      <c r="DF25" s="9"/>
      <c r="DG25" s="31"/>
      <c r="DH25" s="31"/>
      <c r="DI25" s="31"/>
      <c r="DJ25" s="9"/>
      <c r="DK25" s="31"/>
      <c r="DL25" s="31"/>
      <c r="DM25" s="31"/>
      <c r="DN25" s="9"/>
      <c r="DO25" s="31"/>
      <c r="DP25" s="31"/>
      <c r="DQ25" s="31"/>
      <c r="DR25" s="9"/>
      <c r="DS25" s="286"/>
      <c r="DT25" s="31"/>
      <c r="DU25" s="31"/>
      <c r="DV25" s="31"/>
      <c r="DW25" s="112"/>
      <c r="DX25" s="112"/>
      <c r="DY25" s="286"/>
      <c r="DZ25" s="286"/>
      <c r="EA25" s="291"/>
      <c r="EB25" s="112"/>
      <c r="EC25" s="110"/>
      <c r="ED25" s="286"/>
      <c r="EE25" s="31"/>
      <c r="EF25" s="31"/>
      <c r="EG25" s="31"/>
      <c r="EH25" s="112"/>
      <c r="EI25" s="112"/>
      <c r="EJ25" s="286"/>
      <c r="EK25" s="286"/>
      <c r="EL25" s="286"/>
      <c r="EM25" s="30"/>
      <c r="EN25" s="250"/>
      <c r="EO25" s="112"/>
      <c r="EP25" s="286"/>
      <c r="EQ25" s="31"/>
      <c r="ER25" s="31"/>
      <c r="ES25" s="31"/>
      <c r="ET25" s="112"/>
      <c r="EU25" s="112"/>
      <c r="EV25" s="123"/>
      <c r="EW25" s="188"/>
      <c r="EX25" s="188"/>
      <c r="EY25" s="31"/>
      <c r="EZ25" s="31"/>
      <c r="FA25" s="31"/>
      <c r="FB25" s="112"/>
      <c r="FC25" s="110"/>
      <c r="FD25" s="31"/>
      <c r="FE25" s="31"/>
      <c r="FF25" s="31"/>
      <c r="FG25" s="112"/>
      <c r="FH25" s="110"/>
      <c r="FI25" s="118"/>
      <c r="FJ25" s="424"/>
      <c r="FK25" s="122"/>
      <c r="FL25" s="122"/>
      <c r="FM25" s="29"/>
      <c r="FN25" s="29"/>
      <c r="FO25" s="29"/>
      <c r="FP25" s="110"/>
      <c r="FQ25" s="29"/>
      <c r="FR25" s="29"/>
      <c r="FS25" s="29"/>
      <c r="FT25" s="110"/>
      <c r="FU25" s="29"/>
      <c r="FV25" s="29"/>
      <c r="FW25" s="29"/>
      <c r="FX25" s="94"/>
      <c r="FY25" s="201"/>
      <c r="FZ25" s="26"/>
      <c r="GA25" s="22"/>
      <c r="GB25" s="22"/>
      <c r="GC25" s="9"/>
      <c r="GD25" s="22"/>
      <c r="GE25" s="22"/>
      <c r="GF25" s="123"/>
      <c r="GG25" s="122"/>
      <c r="GH25" s="122"/>
      <c r="GI25" s="122"/>
      <c r="GJ25" s="120"/>
      <c r="GK25" s="123"/>
      <c r="GL25" s="195"/>
    </row>
    <row r="26" spans="1:194" ht="16" customHeight="1" x14ac:dyDescent="0.3">
      <c r="A26" s="150">
        <v>21</v>
      </c>
      <c r="B26" s="11"/>
      <c r="C26" s="11"/>
      <c r="D26" s="3"/>
      <c r="E26" s="3"/>
      <c r="F26" s="5" t="str">
        <f t="shared" si="0"/>
        <v/>
      </c>
      <c r="G26" s="5" t="s">
        <v>441</v>
      </c>
      <c r="H26" s="6" t="str">
        <f t="shared" si="1"/>
        <v>-</v>
      </c>
      <c r="I26" s="6" t="s">
        <v>441</v>
      </c>
      <c r="J26" s="7" t="str">
        <f t="shared" si="2"/>
        <v>-</v>
      </c>
      <c r="K26" s="22"/>
      <c r="L26" s="22"/>
      <c r="M26" s="22"/>
      <c r="N26" s="246"/>
      <c r="O26" s="246"/>
      <c r="P26" s="246"/>
      <c r="Q26" s="337"/>
      <c r="R26" s="4"/>
      <c r="S26" s="4"/>
      <c r="T26" s="4"/>
      <c r="U26" s="4"/>
      <c r="V26" s="4"/>
      <c r="W26" s="18"/>
      <c r="X26" s="255"/>
      <c r="Y26" s="275"/>
      <c r="Z26" s="12"/>
      <c r="AA26" s="261" t="s">
        <v>4</v>
      </c>
      <c r="AB26" s="262"/>
      <c r="AC26" s="261" t="s">
        <v>23</v>
      </c>
      <c r="AD26" s="263" t="str">
        <f t="shared" si="3"/>
        <v>-</v>
      </c>
      <c r="AE26" s="276"/>
      <c r="AF26" s="276"/>
      <c r="AG26" s="276"/>
      <c r="AH26" s="276"/>
      <c r="AI26" s="276"/>
      <c r="AJ26" s="12"/>
      <c r="AK26" s="261" t="s">
        <v>4</v>
      </c>
      <c r="AL26" s="16"/>
      <c r="AM26" s="261" t="s">
        <v>23</v>
      </c>
      <c r="AN26" s="263" t="str">
        <f t="shared" si="4"/>
        <v>-</v>
      </c>
      <c r="AO26" s="102"/>
      <c r="AP26" s="335"/>
      <c r="AQ26" s="335"/>
      <c r="AR26" s="335"/>
      <c r="AS26" s="18"/>
      <c r="AT26" s="18"/>
      <c r="AU26" s="155"/>
      <c r="AV26" s="22"/>
      <c r="AW26" s="22"/>
      <c r="AX26" s="155"/>
      <c r="AY26" s="156"/>
      <c r="AZ26" s="155"/>
      <c r="BA26" s="22"/>
      <c r="BB26" s="22"/>
      <c r="BC26" s="156"/>
      <c r="BD26" s="156"/>
      <c r="BE26" s="156"/>
      <c r="BF26" s="157"/>
      <c r="BG26" s="154"/>
      <c r="BH26" s="31"/>
      <c r="BI26" s="31"/>
      <c r="BJ26" s="18"/>
      <c r="BK26" s="18"/>
      <c r="BL26" s="154"/>
      <c r="BM26" s="31"/>
      <c r="BN26" s="31"/>
      <c r="BO26" s="18"/>
      <c r="BP26" s="18"/>
      <c r="BQ26" s="2"/>
      <c r="BR26" s="22"/>
      <c r="BS26" s="98"/>
      <c r="BT26" s="154"/>
      <c r="BU26" s="154"/>
      <c r="BV26" s="154"/>
      <c r="BW26" s="31"/>
      <c r="BX26" s="154"/>
      <c r="BY26" s="154"/>
      <c r="BZ26" s="31"/>
      <c r="CA26" s="154"/>
      <c r="CB26" s="154"/>
      <c r="CC26" s="18"/>
      <c r="CD26" s="18"/>
      <c r="CE26" s="26"/>
      <c r="CF26" s="26"/>
      <c r="CG26" s="26"/>
      <c r="CH26" s="18"/>
      <c r="CI26" s="18"/>
      <c r="CJ26" s="206"/>
      <c r="CK26" s="9"/>
      <c r="CL26" s="156"/>
      <c r="CM26" s="22"/>
      <c r="CN26" s="22"/>
      <c r="CO26" s="22"/>
      <c r="CP26" s="18"/>
      <c r="CQ26" s="98"/>
      <c r="CR26" s="294"/>
      <c r="CS26" s="26"/>
      <c r="CT26" s="26"/>
      <c r="CU26" s="26"/>
      <c r="CV26" s="18"/>
      <c r="CW26" s="18"/>
      <c r="CX26" s="26"/>
      <c r="CY26" s="26"/>
      <c r="CZ26" s="26"/>
      <c r="DA26" s="18"/>
      <c r="DB26" s="18"/>
      <c r="DC26" s="31"/>
      <c r="DD26" s="31"/>
      <c r="DE26" s="31"/>
      <c r="DF26" s="9"/>
      <c r="DG26" s="31"/>
      <c r="DH26" s="31"/>
      <c r="DI26" s="31"/>
      <c r="DJ26" s="9"/>
      <c r="DK26" s="31"/>
      <c r="DL26" s="31"/>
      <c r="DM26" s="31"/>
      <c r="DN26" s="9"/>
      <c r="DO26" s="31"/>
      <c r="DP26" s="31"/>
      <c r="DQ26" s="31"/>
      <c r="DR26" s="9"/>
      <c r="DS26" s="286"/>
      <c r="DT26" s="31"/>
      <c r="DU26" s="31"/>
      <c r="DV26" s="31"/>
      <c r="DW26" s="112"/>
      <c r="DX26" s="112"/>
      <c r="DY26" s="286"/>
      <c r="DZ26" s="286"/>
      <c r="EA26" s="291"/>
      <c r="EB26" s="112"/>
      <c r="EC26" s="110"/>
      <c r="ED26" s="286"/>
      <c r="EE26" s="31"/>
      <c r="EF26" s="31"/>
      <c r="EG26" s="31"/>
      <c r="EH26" s="112"/>
      <c r="EI26" s="112"/>
      <c r="EJ26" s="286"/>
      <c r="EK26" s="286"/>
      <c r="EL26" s="286"/>
      <c r="EM26" s="30"/>
      <c r="EN26" s="250"/>
      <c r="EO26" s="112"/>
      <c r="EP26" s="286"/>
      <c r="EQ26" s="31"/>
      <c r="ER26" s="31"/>
      <c r="ES26" s="31"/>
      <c r="ET26" s="112"/>
      <c r="EU26" s="112"/>
      <c r="EV26" s="123"/>
      <c r="EW26" s="188"/>
      <c r="EX26" s="188"/>
      <c r="EY26" s="31"/>
      <c r="EZ26" s="31"/>
      <c r="FA26" s="31"/>
      <c r="FB26" s="112"/>
      <c r="FC26" s="110"/>
      <c r="FD26" s="31"/>
      <c r="FE26" s="31"/>
      <c r="FF26" s="31"/>
      <c r="FG26" s="112"/>
      <c r="FH26" s="110"/>
      <c r="FI26" s="118"/>
      <c r="FJ26" s="424"/>
      <c r="FK26" s="122"/>
      <c r="FL26" s="122"/>
      <c r="FM26" s="29"/>
      <c r="FN26" s="29"/>
      <c r="FO26" s="29"/>
      <c r="FP26" s="110"/>
      <c r="FQ26" s="29"/>
      <c r="FR26" s="29"/>
      <c r="FS26" s="29"/>
      <c r="FT26" s="110"/>
      <c r="FU26" s="29"/>
      <c r="FV26" s="29"/>
      <c r="FW26" s="29"/>
      <c r="FX26" s="94"/>
      <c r="FY26" s="201"/>
      <c r="FZ26" s="26"/>
      <c r="GA26" s="22"/>
      <c r="GB26" s="22"/>
      <c r="GC26" s="9"/>
      <c r="GD26" s="22"/>
      <c r="GE26" s="22"/>
      <c r="GF26" s="123"/>
      <c r="GG26" s="122"/>
      <c r="GH26" s="122"/>
      <c r="GI26" s="122"/>
      <c r="GJ26" s="120"/>
      <c r="GK26" s="123"/>
      <c r="GL26" s="195"/>
    </row>
    <row r="27" spans="1:194" ht="16" customHeight="1" x14ac:dyDescent="0.3">
      <c r="A27" s="150">
        <v>22</v>
      </c>
      <c r="B27" s="11"/>
      <c r="C27" s="11"/>
      <c r="D27" s="3"/>
      <c r="E27" s="3"/>
      <c r="F27" s="5" t="str">
        <f t="shared" si="0"/>
        <v/>
      </c>
      <c r="G27" s="5" t="s">
        <v>441</v>
      </c>
      <c r="H27" s="6" t="str">
        <f t="shared" si="1"/>
        <v>-</v>
      </c>
      <c r="I27" s="6" t="s">
        <v>441</v>
      </c>
      <c r="J27" s="7" t="str">
        <f t="shared" si="2"/>
        <v>-</v>
      </c>
      <c r="K27" s="22"/>
      <c r="L27" s="22"/>
      <c r="M27" s="22"/>
      <c r="N27" s="246"/>
      <c r="O27" s="246"/>
      <c r="P27" s="246"/>
      <c r="Q27" s="337"/>
      <c r="R27" s="4"/>
      <c r="S27" s="4"/>
      <c r="T27" s="4"/>
      <c r="U27" s="4"/>
      <c r="V27" s="4"/>
      <c r="W27" s="18"/>
      <c r="X27" s="255"/>
      <c r="Y27" s="275"/>
      <c r="Z27" s="12"/>
      <c r="AA27" s="261" t="s">
        <v>4</v>
      </c>
      <c r="AB27" s="262"/>
      <c r="AC27" s="261" t="s">
        <v>23</v>
      </c>
      <c r="AD27" s="263" t="str">
        <f t="shared" si="3"/>
        <v>-</v>
      </c>
      <c r="AE27" s="276"/>
      <c r="AF27" s="276"/>
      <c r="AG27" s="276"/>
      <c r="AH27" s="276"/>
      <c r="AI27" s="276"/>
      <c r="AJ27" s="12"/>
      <c r="AK27" s="261" t="s">
        <v>4</v>
      </c>
      <c r="AL27" s="16"/>
      <c r="AM27" s="261" t="s">
        <v>23</v>
      </c>
      <c r="AN27" s="263" t="str">
        <f t="shared" si="4"/>
        <v>-</v>
      </c>
      <c r="AO27" s="102"/>
      <c r="AP27" s="335"/>
      <c r="AQ27" s="335"/>
      <c r="AR27" s="335"/>
      <c r="AS27" s="18"/>
      <c r="AT27" s="18"/>
      <c r="AU27" s="155"/>
      <c r="AV27" s="22"/>
      <c r="AW27" s="22"/>
      <c r="AX27" s="155"/>
      <c r="AY27" s="156"/>
      <c r="AZ27" s="155"/>
      <c r="BA27" s="22"/>
      <c r="BB27" s="22"/>
      <c r="BC27" s="156"/>
      <c r="BD27" s="156"/>
      <c r="BE27" s="156"/>
      <c r="BF27" s="157"/>
      <c r="BG27" s="154"/>
      <c r="BH27" s="31"/>
      <c r="BI27" s="31"/>
      <c r="BJ27" s="18"/>
      <c r="BK27" s="18"/>
      <c r="BL27" s="154"/>
      <c r="BM27" s="31"/>
      <c r="BN27" s="31"/>
      <c r="BO27" s="18"/>
      <c r="BP27" s="18"/>
      <c r="BQ27" s="2"/>
      <c r="BR27" s="22"/>
      <c r="BS27" s="98"/>
      <c r="BT27" s="154"/>
      <c r="BU27" s="154"/>
      <c r="BV27" s="154"/>
      <c r="BW27" s="31"/>
      <c r="BX27" s="154"/>
      <c r="BY27" s="154"/>
      <c r="BZ27" s="31"/>
      <c r="CA27" s="154"/>
      <c r="CB27" s="154"/>
      <c r="CC27" s="18"/>
      <c r="CD27" s="18"/>
      <c r="CE27" s="26"/>
      <c r="CF27" s="26"/>
      <c r="CG27" s="26"/>
      <c r="CH27" s="18"/>
      <c r="CI27" s="18"/>
      <c r="CJ27" s="206"/>
      <c r="CK27" s="9"/>
      <c r="CL27" s="156"/>
      <c r="CM27" s="22"/>
      <c r="CN27" s="22"/>
      <c r="CO27" s="22"/>
      <c r="CP27" s="18"/>
      <c r="CQ27" s="98"/>
      <c r="CR27" s="294"/>
      <c r="CS27" s="26"/>
      <c r="CT27" s="26"/>
      <c r="CU27" s="26"/>
      <c r="CV27" s="18"/>
      <c r="CW27" s="18"/>
      <c r="CX27" s="26"/>
      <c r="CY27" s="26"/>
      <c r="CZ27" s="26"/>
      <c r="DA27" s="18"/>
      <c r="DB27" s="18"/>
      <c r="DC27" s="31"/>
      <c r="DD27" s="31"/>
      <c r="DE27" s="31"/>
      <c r="DF27" s="9"/>
      <c r="DG27" s="31"/>
      <c r="DH27" s="31"/>
      <c r="DI27" s="31"/>
      <c r="DJ27" s="9"/>
      <c r="DK27" s="31"/>
      <c r="DL27" s="31"/>
      <c r="DM27" s="31"/>
      <c r="DN27" s="9"/>
      <c r="DO27" s="31"/>
      <c r="DP27" s="31"/>
      <c r="DQ27" s="31"/>
      <c r="DR27" s="9"/>
      <c r="DS27" s="286"/>
      <c r="DT27" s="31"/>
      <c r="DU27" s="31"/>
      <c r="DV27" s="31"/>
      <c r="DW27" s="112"/>
      <c r="DX27" s="112"/>
      <c r="DY27" s="286"/>
      <c r="DZ27" s="286"/>
      <c r="EA27" s="291"/>
      <c r="EB27" s="112"/>
      <c r="EC27" s="110"/>
      <c r="ED27" s="286"/>
      <c r="EE27" s="31"/>
      <c r="EF27" s="31"/>
      <c r="EG27" s="31"/>
      <c r="EH27" s="112"/>
      <c r="EI27" s="112"/>
      <c r="EJ27" s="286"/>
      <c r="EK27" s="286"/>
      <c r="EL27" s="286"/>
      <c r="EM27" s="30"/>
      <c r="EN27" s="250"/>
      <c r="EO27" s="112"/>
      <c r="EP27" s="286"/>
      <c r="EQ27" s="31"/>
      <c r="ER27" s="31"/>
      <c r="ES27" s="31"/>
      <c r="ET27" s="112"/>
      <c r="EU27" s="112"/>
      <c r="EV27" s="123"/>
      <c r="EW27" s="188"/>
      <c r="EX27" s="188"/>
      <c r="EY27" s="31"/>
      <c r="EZ27" s="31"/>
      <c r="FA27" s="31"/>
      <c r="FB27" s="112"/>
      <c r="FC27" s="110"/>
      <c r="FD27" s="31"/>
      <c r="FE27" s="31"/>
      <c r="FF27" s="31"/>
      <c r="FG27" s="112"/>
      <c r="FH27" s="110"/>
      <c r="FI27" s="118"/>
      <c r="FJ27" s="424"/>
      <c r="FK27" s="122"/>
      <c r="FL27" s="122"/>
      <c r="FM27" s="29"/>
      <c r="FN27" s="29"/>
      <c r="FO27" s="29"/>
      <c r="FP27" s="94"/>
      <c r="FQ27" s="29"/>
      <c r="FR27" s="29"/>
      <c r="FS27" s="29"/>
      <c r="FT27" s="94"/>
      <c r="FU27" s="29"/>
      <c r="FV27" s="29"/>
      <c r="FW27" s="29"/>
      <c r="FX27" s="94"/>
      <c r="FY27" s="201"/>
      <c r="FZ27" s="26"/>
      <c r="GA27" s="22"/>
      <c r="GB27" s="22"/>
      <c r="GC27" s="9"/>
      <c r="GD27" s="22"/>
      <c r="GE27" s="22"/>
      <c r="GF27" s="123"/>
      <c r="GG27" s="122"/>
      <c r="GH27" s="122"/>
      <c r="GI27" s="122"/>
      <c r="GJ27" s="120"/>
      <c r="GK27" s="123"/>
      <c r="GL27" s="195"/>
    </row>
    <row r="28" spans="1:194" ht="16" customHeight="1" x14ac:dyDescent="0.3">
      <c r="A28" s="150">
        <v>23</v>
      </c>
      <c r="B28" s="11"/>
      <c r="C28" s="11"/>
      <c r="D28" s="3"/>
      <c r="E28" s="3"/>
      <c r="F28" s="5" t="str">
        <f t="shared" si="0"/>
        <v/>
      </c>
      <c r="G28" s="5" t="s">
        <v>441</v>
      </c>
      <c r="H28" s="6" t="str">
        <f t="shared" si="1"/>
        <v>-</v>
      </c>
      <c r="I28" s="6" t="s">
        <v>441</v>
      </c>
      <c r="J28" s="7" t="str">
        <f t="shared" si="2"/>
        <v>-</v>
      </c>
      <c r="K28" s="22"/>
      <c r="L28" s="22"/>
      <c r="M28" s="22"/>
      <c r="N28" s="246"/>
      <c r="O28" s="246"/>
      <c r="P28" s="246"/>
      <c r="Q28" s="337"/>
      <c r="R28" s="4"/>
      <c r="S28" s="4"/>
      <c r="T28" s="4"/>
      <c r="U28" s="4"/>
      <c r="V28" s="4"/>
      <c r="W28" s="18"/>
      <c r="X28" s="255"/>
      <c r="Y28" s="275"/>
      <c r="Z28" s="12"/>
      <c r="AA28" s="261" t="s">
        <v>4</v>
      </c>
      <c r="AB28" s="262"/>
      <c r="AC28" s="261" t="s">
        <v>23</v>
      </c>
      <c r="AD28" s="263" t="str">
        <f t="shared" si="3"/>
        <v>-</v>
      </c>
      <c r="AE28" s="276"/>
      <c r="AF28" s="276"/>
      <c r="AG28" s="276"/>
      <c r="AH28" s="276"/>
      <c r="AI28" s="276"/>
      <c r="AJ28" s="12"/>
      <c r="AK28" s="261" t="s">
        <v>4</v>
      </c>
      <c r="AL28" s="16"/>
      <c r="AM28" s="261" t="s">
        <v>23</v>
      </c>
      <c r="AN28" s="263" t="str">
        <f t="shared" si="4"/>
        <v>-</v>
      </c>
      <c r="AO28" s="102"/>
      <c r="AP28" s="335"/>
      <c r="AQ28" s="335"/>
      <c r="AR28" s="335"/>
      <c r="AS28" s="18"/>
      <c r="AT28" s="18"/>
      <c r="AU28" s="155"/>
      <c r="AV28" s="22"/>
      <c r="AW28" s="22"/>
      <c r="AX28" s="155"/>
      <c r="AY28" s="156"/>
      <c r="AZ28" s="155"/>
      <c r="BA28" s="22"/>
      <c r="BB28" s="22"/>
      <c r="BC28" s="156"/>
      <c r="BD28" s="156"/>
      <c r="BE28" s="156"/>
      <c r="BF28" s="157"/>
      <c r="BG28" s="154"/>
      <c r="BH28" s="31"/>
      <c r="BI28" s="31"/>
      <c r="BJ28" s="18"/>
      <c r="BK28" s="18"/>
      <c r="BL28" s="154"/>
      <c r="BM28" s="31"/>
      <c r="BN28" s="31"/>
      <c r="BO28" s="18"/>
      <c r="BP28" s="18"/>
      <c r="BQ28" s="2"/>
      <c r="BR28" s="22"/>
      <c r="BS28" s="98"/>
      <c r="BT28" s="154"/>
      <c r="BU28" s="154"/>
      <c r="BV28" s="154"/>
      <c r="BW28" s="31"/>
      <c r="BX28" s="154"/>
      <c r="BY28" s="154"/>
      <c r="BZ28" s="31"/>
      <c r="CA28" s="154"/>
      <c r="CB28" s="154"/>
      <c r="CC28" s="18"/>
      <c r="CD28" s="18"/>
      <c r="CE28" s="26"/>
      <c r="CF28" s="26"/>
      <c r="CG28" s="26"/>
      <c r="CH28" s="18"/>
      <c r="CI28" s="18"/>
      <c r="CJ28" s="206"/>
      <c r="CK28" s="9"/>
      <c r="CL28" s="156"/>
      <c r="CM28" s="22"/>
      <c r="CN28" s="22"/>
      <c r="CO28" s="22"/>
      <c r="CP28" s="18"/>
      <c r="CQ28" s="98"/>
      <c r="CR28" s="294"/>
      <c r="CS28" s="26"/>
      <c r="CT28" s="26"/>
      <c r="CU28" s="26"/>
      <c r="CV28" s="18"/>
      <c r="CW28" s="18"/>
      <c r="CX28" s="26"/>
      <c r="CY28" s="26"/>
      <c r="CZ28" s="26"/>
      <c r="DA28" s="18"/>
      <c r="DB28" s="18"/>
      <c r="DC28" s="31"/>
      <c r="DD28" s="31"/>
      <c r="DE28" s="31"/>
      <c r="DF28" s="9"/>
      <c r="DG28" s="31"/>
      <c r="DH28" s="31"/>
      <c r="DI28" s="31"/>
      <c r="DJ28" s="9"/>
      <c r="DK28" s="31"/>
      <c r="DL28" s="31"/>
      <c r="DM28" s="31"/>
      <c r="DN28" s="9"/>
      <c r="DO28" s="31"/>
      <c r="DP28" s="31"/>
      <c r="DQ28" s="31"/>
      <c r="DR28" s="9"/>
      <c r="DS28" s="286"/>
      <c r="DT28" s="31"/>
      <c r="DU28" s="31"/>
      <c r="DV28" s="31"/>
      <c r="DW28" s="112"/>
      <c r="DX28" s="112"/>
      <c r="DY28" s="286"/>
      <c r="DZ28" s="286"/>
      <c r="EA28" s="291"/>
      <c r="EB28" s="112"/>
      <c r="EC28" s="110"/>
      <c r="ED28" s="286"/>
      <c r="EE28" s="31"/>
      <c r="EF28" s="31"/>
      <c r="EG28" s="31"/>
      <c r="EH28" s="112"/>
      <c r="EI28" s="112"/>
      <c r="EJ28" s="286"/>
      <c r="EK28" s="286"/>
      <c r="EL28" s="286"/>
      <c r="EM28" s="30"/>
      <c r="EN28" s="250"/>
      <c r="EO28" s="112"/>
      <c r="EP28" s="286"/>
      <c r="EQ28" s="31"/>
      <c r="ER28" s="31"/>
      <c r="ES28" s="31"/>
      <c r="ET28" s="112"/>
      <c r="EU28" s="112"/>
      <c r="EV28" s="123"/>
      <c r="EW28" s="188"/>
      <c r="EX28" s="188"/>
      <c r="EY28" s="31"/>
      <c r="EZ28" s="31"/>
      <c r="FA28" s="31"/>
      <c r="FB28" s="112"/>
      <c r="FC28" s="110"/>
      <c r="FD28" s="31"/>
      <c r="FE28" s="31"/>
      <c r="FF28" s="31"/>
      <c r="FG28" s="112"/>
      <c r="FH28" s="110"/>
      <c r="FI28" s="118"/>
      <c r="FJ28" s="424"/>
      <c r="FK28" s="122"/>
      <c r="FL28" s="122"/>
      <c r="FM28" s="29"/>
      <c r="FN28" s="29"/>
      <c r="FO28" s="29"/>
      <c r="FP28" s="110"/>
      <c r="FQ28" s="29"/>
      <c r="FR28" s="29"/>
      <c r="FS28" s="29"/>
      <c r="FT28" s="110"/>
      <c r="FU28" s="29"/>
      <c r="FV28" s="29"/>
      <c r="FW28" s="29"/>
      <c r="FX28" s="94"/>
      <c r="FY28" s="201"/>
      <c r="FZ28" s="26"/>
      <c r="GA28" s="22"/>
      <c r="GB28" s="22"/>
      <c r="GC28" s="9"/>
      <c r="GD28" s="22"/>
      <c r="GE28" s="22"/>
      <c r="GF28" s="123"/>
      <c r="GG28" s="122"/>
      <c r="GH28" s="122"/>
      <c r="GI28" s="122"/>
      <c r="GJ28" s="120"/>
      <c r="GK28" s="123"/>
      <c r="GL28" s="195"/>
    </row>
    <row r="29" spans="1:194" ht="16" customHeight="1" x14ac:dyDescent="0.3">
      <c r="A29" s="150">
        <v>24</v>
      </c>
      <c r="B29" s="11"/>
      <c r="C29" s="11"/>
      <c r="D29" s="3"/>
      <c r="E29" s="3"/>
      <c r="F29" s="5" t="str">
        <f t="shared" si="0"/>
        <v/>
      </c>
      <c r="G29" s="5" t="s">
        <v>441</v>
      </c>
      <c r="H29" s="6" t="str">
        <f t="shared" si="1"/>
        <v>-</v>
      </c>
      <c r="I29" s="6" t="s">
        <v>441</v>
      </c>
      <c r="J29" s="7" t="str">
        <f t="shared" si="2"/>
        <v>-</v>
      </c>
      <c r="K29" s="22"/>
      <c r="L29" s="22"/>
      <c r="M29" s="22"/>
      <c r="N29" s="246"/>
      <c r="O29" s="246"/>
      <c r="P29" s="246"/>
      <c r="Q29" s="337"/>
      <c r="R29" s="4"/>
      <c r="S29" s="4"/>
      <c r="T29" s="4"/>
      <c r="U29" s="4"/>
      <c r="V29" s="4"/>
      <c r="W29" s="18"/>
      <c r="X29" s="256"/>
      <c r="Y29" s="275"/>
      <c r="Z29" s="12"/>
      <c r="AA29" s="261" t="s">
        <v>4</v>
      </c>
      <c r="AB29" s="262"/>
      <c r="AC29" s="261" t="s">
        <v>23</v>
      </c>
      <c r="AD29" s="263" t="str">
        <f t="shared" si="3"/>
        <v>-</v>
      </c>
      <c r="AE29" s="276"/>
      <c r="AF29" s="276"/>
      <c r="AG29" s="276"/>
      <c r="AH29" s="276"/>
      <c r="AI29" s="276"/>
      <c r="AJ29" s="12"/>
      <c r="AK29" s="261" t="s">
        <v>4</v>
      </c>
      <c r="AL29" s="16"/>
      <c r="AM29" s="261" t="s">
        <v>23</v>
      </c>
      <c r="AN29" s="263" t="str">
        <f t="shared" si="4"/>
        <v>-</v>
      </c>
      <c r="AO29" s="102"/>
      <c r="AP29" s="335"/>
      <c r="AQ29" s="335"/>
      <c r="AR29" s="335"/>
      <c r="AS29" s="18"/>
      <c r="AT29" s="18"/>
      <c r="AU29" s="155"/>
      <c r="AV29" s="22"/>
      <c r="AW29" s="22"/>
      <c r="AX29" s="155"/>
      <c r="AY29" s="156"/>
      <c r="AZ29" s="155"/>
      <c r="BA29" s="22"/>
      <c r="BB29" s="22"/>
      <c r="BC29" s="156"/>
      <c r="BD29" s="156"/>
      <c r="BE29" s="156"/>
      <c r="BF29" s="157"/>
      <c r="BG29" s="154"/>
      <c r="BH29" s="31"/>
      <c r="BI29" s="31"/>
      <c r="BJ29" s="18"/>
      <c r="BK29" s="18"/>
      <c r="BL29" s="154"/>
      <c r="BM29" s="31"/>
      <c r="BN29" s="31"/>
      <c r="BO29" s="18"/>
      <c r="BP29" s="18"/>
      <c r="BQ29" s="2"/>
      <c r="BR29" s="22"/>
      <c r="BS29" s="98"/>
      <c r="BT29" s="154"/>
      <c r="BU29" s="154"/>
      <c r="BV29" s="154"/>
      <c r="BW29" s="31"/>
      <c r="BX29" s="154"/>
      <c r="BY29" s="154"/>
      <c r="BZ29" s="31"/>
      <c r="CA29" s="154"/>
      <c r="CB29" s="154"/>
      <c r="CC29" s="18"/>
      <c r="CD29" s="18"/>
      <c r="CE29" s="26"/>
      <c r="CF29" s="26"/>
      <c r="CG29" s="26"/>
      <c r="CH29" s="18"/>
      <c r="CI29" s="18"/>
      <c r="CJ29" s="206"/>
      <c r="CK29" s="9"/>
      <c r="CL29" s="156"/>
      <c r="CM29" s="22"/>
      <c r="CN29" s="22"/>
      <c r="CO29" s="22"/>
      <c r="CP29" s="18"/>
      <c r="CQ29" s="98"/>
      <c r="CR29" s="294"/>
      <c r="CS29" s="26"/>
      <c r="CT29" s="26"/>
      <c r="CU29" s="26"/>
      <c r="CV29" s="18"/>
      <c r="CW29" s="18"/>
      <c r="CX29" s="26"/>
      <c r="CY29" s="26"/>
      <c r="CZ29" s="26"/>
      <c r="DA29" s="18"/>
      <c r="DB29" s="18"/>
      <c r="DC29" s="31"/>
      <c r="DD29" s="31"/>
      <c r="DE29" s="31"/>
      <c r="DF29" s="9"/>
      <c r="DG29" s="31"/>
      <c r="DH29" s="31"/>
      <c r="DI29" s="31"/>
      <c r="DJ29" s="9"/>
      <c r="DK29" s="31"/>
      <c r="DL29" s="31"/>
      <c r="DM29" s="31"/>
      <c r="DN29" s="9"/>
      <c r="DO29" s="31"/>
      <c r="DP29" s="31"/>
      <c r="DQ29" s="31"/>
      <c r="DR29" s="9"/>
      <c r="DS29" s="286"/>
      <c r="DT29" s="31"/>
      <c r="DU29" s="31"/>
      <c r="DV29" s="31"/>
      <c r="DW29" s="112"/>
      <c r="DX29" s="112"/>
      <c r="DY29" s="286"/>
      <c r="DZ29" s="286"/>
      <c r="EA29" s="291"/>
      <c r="EB29" s="112"/>
      <c r="EC29" s="110"/>
      <c r="ED29" s="286"/>
      <c r="EE29" s="31"/>
      <c r="EF29" s="31"/>
      <c r="EG29" s="31"/>
      <c r="EH29" s="112"/>
      <c r="EI29" s="112"/>
      <c r="EJ29" s="286"/>
      <c r="EK29" s="286"/>
      <c r="EL29" s="286"/>
      <c r="EM29" s="30"/>
      <c r="EN29" s="250"/>
      <c r="EO29" s="112"/>
      <c r="EP29" s="286"/>
      <c r="EQ29" s="31"/>
      <c r="ER29" s="31"/>
      <c r="ES29" s="31"/>
      <c r="ET29" s="112"/>
      <c r="EU29" s="112"/>
      <c r="EV29" s="123"/>
      <c r="EW29" s="188"/>
      <c r="EX29" s="188"/>
      <c r="EY29" s="31"/>
      <c r="EZ29" s="31"/>
      <c r="FA29" s="31"/>
      <c r="FB29" s="112"/>
      <c r="FC29" s="110"/>
      <c r="FD29" s="31"/>
      <c r="FE29" s="31"/>
      <c r="FF29" s="31"/>
      <c r="FG29" s="112"/>
      <c r="FH29" s="110"/>
      <c r="FI29" s="118"/>
      <c r="FJ29" s="424"/>
      <c r="FK29" s="122"/>
      <c r="FL29" s="122"/>
      <c r="FM29" s="29"/>
      <c r="FN29" s="29"/>
      <c r="FO29" s="29"/>
      <c r="FP29" s="110"/>
      <c r="FQ29" s="29"/>
      <c r="FR29" s="29"/>
      <c r="FS29" s="29"/>
      <c r="FT29" s="110"/>
      <c r="FU29" s="29"/>
      <c r="FV29" s="29"/>
      <c r="FW29" s="29"/>
      <c r="FX29" s="94"/>
      <c r="FY29" s="201"/>
      <c r="FZ29" s="26"/>
      <c r="GA29" s="22"/>
      <c r="GB29" s="22"/>
      <c r="GC29" s="9"/>
      <c r="GD29" s="22"/>
      <c r="GE29" s="22"/>
      <c r="GF29" s="123"/>
      <c r="GG29" s="122"/>
      <c r="GH29" s="122"/>
      <c r="GI29" s="122"/>
      <c r="GJ29" s="120"/>
      <c r="GK29" s="123"/>
      <c r="GL29" s="195"/>
    </row>
    <row r="30" spans="1:194" ht="16" customHeight="1" x14ac:dyDescent="0.3">
      <c r="A30" s="150">
        <v>25</v>
      </c>
      <c r="B30" s="11"/>
      <c r="C30" s="11"/>
      <c r="D30" s="3"/>
      <c r="E30" s="3"/>
      <c r="F30" s="5" t="str">
        <f t="shared" si="0"/>
        <v/>
      </c>
      <c r="G30" s="5" t="s">
        <v>441</v>
      </c>
      <c r="H30" s="6" t="str">
        <f t="shared" si="1"/>
        <v>-</v>
      </c>
      <c r="I30" s="6" t="s">
        <v>441</v>
      </c>
      <c r="J30" s="7" t="str">
        <f t="shared" si="2"/>
        <v>-</v>
      </c>
      <c r="K30" s="22"/>
      <c r="L30" s="22"/>
      <c r="M30" s="22"/>
      <c r="N30" s="246"/>
      <c r="O30" s="246"/>
      <c r="P30" s="246"/>
      <c r="Q30" s="337"/>
      <c r="R30" s="4"/>
      <c r="S30" s="4"/>
      <c r="T30" s="4"/>
      <c r="U30" s="4"/>
      <c r="V30" s="4"/>
      <c r="W30" s="18"/>
      <c r="X30" s="255"/>
      <c r="Y30" s="275"/>
      <c r="Z30" s="12"/>
      <c r="AA30" s="261" t="s">
        <v>4</v>
      </c>
      <c r="AB30" s="262"/>
      <c r="AC30" s="261" t="s">
        <v>23</v>
      </c>
      <c r="AD30" s="263" t="str">
        <f t="shared" si="3"/>
        <v>-</v>
      </c>
      <c r="AE30" s="276"/>
      <c r="AF30" s="276"/>
      <c r="AG30" s="276"/>
      <c r="AH30" s="276"/>
      <c r="AI30" s="276"/>
      <c r="AJ30" s="12"/>
      <c r="AK30" s="261" t="s">
        <v>4</v>
      </c>
      <c r="AL30" s="16"/>
      <c r="AM30" s="261" t="s">
        <v>23</v>
      </c>
      <c r="AN30" s="263" t="str">
        <f t="shared" si="4"/>
        <v>-</v>
      </c>
      <c r="AO30" s="102"/>
      <c r="AP30" s="335"/>
      <c r="AQ30" s="335"/>
      <c r="AR30" s="335"/>
      <c r="AS30" s="18"/>
      <c r="AT30" s="18"/>
      <c r="AU30" s="155"/>
      <c r="AV30" s="22"/>
      <c r="AW30" s="22"/>
      <c r="AX30" s="155"/>
      <c r="AY30" s="156"/>
      <c r="AZ30" s="155"/>
      <c r="BA30" s="22"/>
      <c r="BB30" s="22"/>
      <c r="BC30" s="156"/>
      <c r="BD30" s="156"/>
      <c r="BE30" s="156"/>
      <c r="BF30" s="157"/>
      <c r="BG30" s="154"/>
      <c r="BH30" s="31"/>
      <c r="BI30" s="31"/>
      <c r="BJ30" s="18"/>
      <c r="BK30" s="18"/>
      <c r="BL30" s="154"/>
      <c r="BM30" s="31"/>
      <c r="BN30" s="31"/>
      <c r="BO30" s="18"/>
      <c r="BP30" s="18"/>
      <c r="BQ30" s="2"/>
      <c r="BR30" s="22"/>
      <c r="BS30" s="98"/>
      <c r="BT30" s="154"/>
      <c r="BU30" s="154"/>
      <c r="BV30" s="154"/>
      <c r="BW30" s="31"/>
      <c r="BX30" s="154"/>
      <c r="BY30" s="154"/>
      <c r="BZ30" s="31"/>
      <c r="CA30" s="154"/>
      <c r="CB30" s="154"/>
      <c r="CC30" s="18"/>
      <c r="CD30" s="18"/>
      <c r="CE30" s="26"/>
      <c r="CF30" s="26"/>
      <c r="CG30" s="26"/>
      <c r="CH30" s="18"/>
      <c r="CI30" s="18"/>
      <c r="CJ30" s="206"/>
      <c r="CK30" s="9"/>
      <c r="CL30" s="156"/>
      <c r="CM30" s="22"/>
      <c r="CN30" s="22"/>
      <c r="CO30" s="22"/>
      <c r="CP30" s="18"/>
      <c r="CQ30" s="98"/>
      <c r="CR30" s="294"/>
      <c r="CS30" s="26"/>
      <c r="CT30" s="26"/>
      <c r="CU30" s="26"/>
      <c r="CV30" s="18"/>
      <c r="CW30" s="18"/>
      <c r="CX30" s="26"/>
      <c r="CY30" s="26"/>
      <c r="CZ30" s="26"/>
      <c r="DA30" s="18"/>
      <c r="DB30" s="18"/>
      <c r="DC30" s="31"/>
      <c r="DD30" s="31"/>
      <c r="DE30" s="31"/>
      <c r="DF30" s="9"/>
      <c r="DG30" s="31"/>
      <c r="DH30" s="31"/>
      <c r="DI30" s="31"/>
      <c r="DJ30" s="9"/>
      <c r="DK30" s="31"/>
      <c r="DL30" s="31"/>
      <c r="DM30" s="31"/>
      <c r="DN30" s="9"/>
      <c r="DO30" s="31"/>
      <c r="DP30" s="31"/>
      <c r="DQ30" s="31"/>
      <c r="DR30" s="9"/>
      <c r="DS30" s="286"/>
      <c r="DT30" s="31"/>
      <c r="DU30" s="31"/>
      <c r="DV30" s="31"/>
      <c r="DW30" s="112"/>
      <c r="DX30" s="112"/>
      <c r="DY30" s="286"/>
      <c r="DZ30" s="286"/>
      <c r="EA30" s="291"/>
      <c r="EB30" s="112"/>
      <c r="EC30" s="110"/>
      <c r="ED30" s="286"/>
      <c r="EE30" s="31"/>
      <c r="EF30" s="31"/>
      <c r="EG30" s="31"/>
      <c r="EH30" s="112"/>
      <c r="EI30" s="112"/>
      <c r="EJ30" s="286"/>
      <c r="EK30" s="286"/>
      <c r="EL30" s="286"/>
      <c r="EM30" s="30"/>
      <c r="EN30" s="250"/>
      <c r="EO30" s="112"/>
      <c r="EP30" s="286"/>
      <c r="EQ30" s="31"/>
      <c r="ER30" s="31"/>
      <c r="ES30" s="31"/>
      <c r="ET30" s="112"/>
      <c r="EU30" s="112"/>
      <c r="EV30" s="123"/>
      <c r="EW30" s="188"/>
      <c r="EX30" s="188"/>
      <c r="EY30" s="31"/>
      <c r="EZ30" s="31"/>
      <c r="FA30" s="31"/>
      <c r="FB30" s="112"/>
      <c r="FC30" s="110"/>
      <c r="FD30" s="31"/>
      <c r="FE30" s="31"/>
      <c r="FF30" s="31"/>
      <c r="FG30" s="112"/>
      <c r="FH30" s="110"/>
      <c r="FI30" s="118"/>
      <c r="FJ30" s="424"/>
      <c r="FK30" s="122"/>
      <c r="FL30" s="122"/>
      <c r="FM30" s="29"/>
      <c r="FN30" s="29"/>
      <c r="FO30" s="29"/>
      <c r="FP30" s="110"/>
      <c r="FQ30" s="29"/>
      <c r="FR30" s="29"/>
      <c r="FS30" s="29"/>
      <c r="FT30" s="110"/>
      <c r="FU30" s="29"/>
      <c r="FV30" s="29"/>
      <c r="FW30" s="29"/>
      <c r="FX30" s="94"/>
      <c r="FY30" s="201"/>
      <c r="FZ30" s="26"/>
      <c r="GA30" s="22"/>
      <c r="GB30" s="22"/>
      <c r="GC30" s="9"/>
      <c r="GD30" s="22"/>
      <c r="GE30" s="22"/>
      <c r="GF30" s="123"/>
      <c r="GG30" s="122"/>
      <c r="GH30" s="122"/>
      <c r="GI30" s="122"/>
      <c r="GJ30" s="120"/>
      <c r="GK30" s="123"/>
      <c r="GL30" s="195"/>
    </row>
    <row r="31" spans="1:194" ht="16" customHeight="1" x14ac:dyDescent="0.3">
      <c r="A31" s="150">
        <v>26</v>
      </c>
      <c r="B31" s="11"/>
      <c r="C31" s="11"/>
      <c r="D31" s="3"/>
      <c r="E31" s="3"/>
      <c r="F31" s="5" t="str">
        <f t="shared" si="0"/>
        <v/>
      </c>
      <c r="G31" s="5" t="s">
        <v>441</v>
      </c>
      <c r="H31" s="6" t="str">
        <f t="shared" si="1"/>
        <v>-</v>
      </c>
      <c r="I31" s="6" t="s">
        <v>441</v>
      </c>
      <c r="J31" s="7" t="str">
        <f t="shared" si="2"/>
        <v>-</v>
      </c>
      <c r="K31" s="22"/>
      <c r="L31" s="22"/>
      <c r="M31" s="22"/>
      <c r="N31" s="246"/>
      <c r="O31" s="246"/>
      <c r="P31" s="246"/>
      <c r="Q31" s="337"/>
      <c r="R31" s="4"/>
      <c r="S31" s="4"/>
      <c r="T31" s="4"/>
      <c r="U31" s="4"/>
      <c r="V31" s="4"/>
      <c r="W31" s="18"/>
      <c r="X31" s="255"/>
      <c r="Y31" s="275"/>
      <c r="Z31" s="12"/>
      <c r="AA31" s="261" t="s">
        <v>4</v>
      </c>
      <c r="AB31" s="262"/>
      <c r="AC31" s="261" t="s">
        <v>23</v>
      </c>
      <c r="AD31" s="263" t="str">
        <f t="shared" si="3"/>
        <v>-</v>
      </c>
      <c r="AE31" s="276"/>
      <c r="AF31" s="276"/>
      <c r="AG31" s="276"/>
      <c r="AH31" s="276"/>
      <c r="AI31" s="276"/>
      <c r="AJ31" s="12"/>
      <c r="AK31" s="261" t="s">
        <v>4</v>
      </c>
      <c r="AL31" s="16"/>
      <c r="AM31" s="261" t="s">
        <v>23</v>
      </c>
      <c r="AN31" s="263" t="str">
        <f t="shared" si="4"/>
        <v>-</v>
      </c>
      <c r="AO31" s="102"/>
      <c r="AP31" s="335"/>
      <c r="AQ31" s="335"/>
      <c r="AR31" s="335"/>
      <c r="AS31" s="18"/>
      <c r="AT31" s="18"/>
      <c r="AU31" s="155"/>
      <c r="AV31" s="22"/>
      <c r="AW31" s="22"/>
      <c r="AX31" s="155"/>
      <c r="AY31" s="156"/>
      <c r="AZ31" s="155"/>
      <c r="BA31" s="22"/>
      <c r="BB31" s="22"/>
      <c r="BC31" s="156"/>
      <c r="BD31" s="156"/>
      <c r="BE31" s="156"/>
      <c r="BF31" s="157"/>
      <c r="BG31" s="154"/>
      <c r="BH31" s="31"/>
      <c r="BI31" s="31"/>
      <c r="BJ31" s="18"/>
      <c r="BK31" s="18"/>
      <c r="BL31" s="154"/>
      <c r="BM31" s="31"/>
      <c r="BN31" s="31"/>
      <c r="BO31" s="18"/>
      <c r="BP31" s="18"/>
      <c r="BQ31" s="2"/>
      <c r="BR31" s="22"/>
      <c r="BS31" s="98"/>
      <c r="BT31" s="154"/>
      <c r="BU31" s="154"/>
      <c r="BV31" s="154"/>
      <c r="BW31" s="31"/>
      <c r="BX31" s="154"/>
      <c r="BY31" s="154"/>
      <c r="BZ31" s="31"/>
      <c r="CA31" s="154"/>
      <c r="CB31" s="154"/>
      <c r="CC31" s="18"/>
      <c r="CD31" s="18"/>
      <c r="CE31" s="26"/>
      <c r="CF31" s="26"/>
      <c r="CG31" s="26"/>
      <c r="CH31" s="18"/>
      <c r="CI31" s="18"/>
      <c r="CJ31" s="206"/>
      <c r="CK31" s="9"/>
      <c r="CL31" s="156"/>
      <c r="CM31" s="22"/>
      <c r="CN31" s="22"/>
      <c r="CO31" s="22"/>
      <c r="CP31" s="18"/>
      <c r="CQ31" s="98"/>
      <c r="CR31" s="294"/>
      <c r="CS31" s="26"/>
      <c r="CT31" s="26"/>
      <c r="CU31" s="26"/>
      <c r="CV31" s="18"/>
      <c r="CW31" s="18"/>
      <c r="CX31" s="26"/>
      <c r="CY31" s="26"/>
      <c r="CZ31" s="26"/>
      <c r="DA31" s="18"/>
      <c r="DB31" s="18"/>
      <c r="DC31" s="31"/>
      <c r="DD31" s="31"/>
      <c r="DE31" s="31"/>
      <c r="DF31" s="9"/>
      <c r="DG31" s="31"/>
      <c r="DH31" s="31"/>
      <c r="DI31" s="31"/>
      <c r="DJ31" s="9"/>
      <c r="DK31" s="31"/>
      <c r="DL31" s="31"/>
      <c r="DM31" s="31"/>
      <c r="DN31" s="9"/>
      <c r="DO31" s="31"/>
      <c r="DP31" s="31"/>
      <c r="DQ31" s="31"/>
      <c r="DR31" s="9"/>
      <c r="DS31" s="286"/>
      <c r="DT31" s="31"/>
      <c r="DU31" s="31"/>
      <c r="DV31" s="31"/>
      <c r="DW31" s="112"/>
      <c r="DX31" s="112"/>
      <c r="DY31" s="286"/>
      <c r="DZ31" s="286"/>
      <c r="EA31" s="291"/>
      <c r="EB31" s="112"/>
      <c r="EC31" s="110"/>
      <c r="ED31" s="286"/>
      <c r="EE31" s="31"/>
      <c r="EF31" s="31"/>
      <c r="EG31" s="31"/>
      <c r="EH31" s="112"/>
      <c r="EI31" s="112"/>
      <c r="EJ31" s="286"/>
      <c r="EK31" s="286"/>
      <c r="EL31" s="286"/>
      <c r="EM31" s="30"/>
      <c r="EN31" s="250"/>
      <c r="EO31" s="112"/>
      <c r="EP31" s="286"/>
      <c r="EQ31" s="31"/>
      <c r="ER31" s="31"/>
      <c r="ES31" s="31"/>
      <c r="ET31" s="112"/>
      <c r="EU31" s="112"/>
      <c r="EV31" s="123"/>
      <c r="EW31" s="188"/>
      <c r="EX31" s="188"/>
      <c r="EY31" s="31"/>
      <c r="EZ31" s="31"/>
      <c r="FA31" s="31"/>
      <c r="FB31" s="112"/>
      <c r="FC31" s="110"/>
      <c r="FD31" s="31"/>
      <c r="FE31" s="31"/>
      <c r="FF31" s="31"/>
      <c r="FG31" s="112"/>
      <c r="FH31" s="110"/>
      <c r="FI31" s="118"/>
      <c r="FJ31" s="424"/>
      <c r="FK31" s="122"/>
      <c r="FL31" s="122"/>
      <c r="FM31" s="29"/>
      <c r="FN31" s="29"/>
      <c r="FO31" s="29"/>
      <c r="FP31" s="110"/>
      <c r="FQ31" s="29"/>
      <c r="FR31" s="29"/>
      <c r="FS31" s="29"/>
      <c r="FT31" s="110"/>
      <c r="FU31" s="29"/>
      <c r="FV31" s="29"/>
      <c r="FW31" s="29"/>
      <c r="FX31" s="94"/>
      <c r="FY31" s="201"/>
      <c r="FZ31" s="26"/>
      <c r="GA31" s="22"/>
      <c r="GB31" s="22"/>
      <c r="GC31" s="9"/>
      <c r="GD31" s="22"/>
      <c r="GE31" s="22"/>
      <c r="GF31" s="123"/>
      <c r="GG31" s="122"/>
      <c r="GH31" s="122"/>
      <c r="GI31" s="122"/>
      <c r="GJ31" s="120"/>
      <c r="GK31" s="123"/>
      <c r="GL31" s="195"/>
    </row>
    <row r="32" spans="1:194" ht="16" customHeight="1" x14ac:dyDescent="0.3">
      <c r="A32" s="150">
        <v>27</v>
      </c>
      <c r="B32" s="11"/>
      <c r="C32" s="11"/>
      <c r="D32" s="3"/>
      <c r="E32" s="3"/>
      <c r="F32" s="5" t="str">
        <f t="shared" si="0"/>
        <v/>
      </c>
      <c r="G32" s="5" t="s">
        <v>441</v>
      </c>
      <c r="H32" s="6" t="str">
        <f t="shared" si="1"/>
        <v>-</v>
      </c>
      <c r="I32" s="6" t="s">
        <v>441</v>
      </c>
      <c r="J32" s="7" t="str">
        <f t="shared" si="2"/>
        <v>-</v>
      </c>
      <c r="K32" s="22"/>
      <c r="L32" s="22"/>
      <c r="M32" s="22"/>
      <c r="N32" s="246"/>
      <c r="O32" s="246"/>
      <c r="P32" s="246"/>
      <c r="Q32" s="337"/>
      <c r="R32" s="4"/>
      <c r="S32" s="4"/>
      <c r="T32" s="4"/>
      <c r="U32" s="4"/>
      <c r="V32" s="4"/>
      <c r="W32" s="18"/>
      <c r="X32" s="255"/>
      <c r="Y32" s="275"/>
      <c r="Z32" s="12"/>
      <c r="AA32" s="261" t="s">
        <v>4</v>
      </c>
      <c r="AB32" s="262"/>
      <c r="AC32" s="261" t="s">
        <v>23</v>
      </c>
      <c r="AD32" s="263" t="str">
        <f t="shared" si="3"/>
        <v>-</v>
      </c>
      <c r="AE32" s="276"/>
      <c r="AF32" s="276"/>
      <c r="AG32" s="276"/>
      <c r="AH32" s="276"/>
      <c r="AI32" s="276"/>
      <c r="AJ32" s="12"/>
      <c r="AK32" s="261" t="s">
        <v>4</v>
      </c>
      <c r="AL32" s="16"/>
      <c r="AM32" s="261" t="s">
        <v>23</v>
      </c>
      <c r="AN32" s="263" t="str">
        <f t="shared" si="4"/>
        <v>-</v>
      </c>
      <c r="AO32" s="102"/>
      <c r="AP32" s="335"/>
      <c r="AQ32" s="335"/>
      <c r="AR32" s="335"/>
      <c r="AS32" s="18"/>
      <c r="AT32" s="18"/>
      <c r="AU32" s="155"/>
      <c r="AV32" s="22"/>
      <c r="AW32" s="22"/>
      <c r="AX32" s="155"/>
      <c r="AY32" s="156"/>
      <c r="AZ32" s="155"/>
      <c r="BA32" s="22"/>
      <c r="BB32" s="22"/>
      <c r="BC32" s="156"/>
      <c r="BD32" s="156"/>
      <c r="BE32" s="156"/>
      <c r="BF32" s="157"/>
      <c r="BG32" s="154"/>
      <c r="BH32" s="31"/>
      <c r="BI32" s="31"/>
      <c r="BJ32" s="18"/>
      <c r="BK32" s="18"/>
      <c r="BL32" s="154"/>
      <c r="BM32" s="31"/>
      <c r="BN32" s="31"/>
      <c r="BO32" s="18"/>
      <c r="BP32" s="18"/>
      <c r="BQ32" s="2"/>
      <c r="BR32" s="22"/>
      <c r="BS32" s="98"/>
      <c r="BT32" s="154"/>
      <c r="BU32" s="154"/>
      <c r="BV32" s="154"/>
      <c r="BW32" s="31"/>
      <c r="BX32" s="154"/>
      <c r="BY32" s="154"/>
      <c r="BZ32" s="31"/>
      <c r="CA32" s="154"/>
      <c r="CB32" s="154"/>
      <c r="CC32" s="18"/>
      <c r="CD32" s="18"/>
      <c r="CE32" s="26"/>
      <c r="CF32" s="26"/>
      <c r="CG32" s="26"/>
      <c r="CH32" s="18"/>
      <c r="CI32" s="18"/>
      <c r="CJ32" s="206"/>
      <c r="CK32" s="9"/>
      <c r="CL32" s="156"/>
      <c r="CM32" s="22"/>
      <c r="CN32" s="22"/>
      <c r="CO32" s="22"/>
      <c r="CP32" s="18"/>
      <c r="CQ32" s="98"/>
      <c r="CR32" s="294"/>
      <c r="CS32" s="26"/>
      <c r="CT32" s="26"/>
      <c r="CU32" s="26"/>
      <c r="CV32" s="18"/>
      <c r="CW32" s="18"/>
      <c r="CX32" s="26"/>
      <c r="CY32" s="26"/>
      <c r="CZ32" s="26"/>
      <c r="DA32" s="18"/>
      <c r="DB32" s="18"/>
      <c r="DC32" s="31"/>
      <c r="DD32" s="31"/>
      <c r="DE32" s="31"/>
      <c r="DF32" s="9"/>
      <c r="DG32" s="31"/>
      <c r="DH32" s="31"/>
      <c r="DI32" s="31"/>
      <c r="DJ32" s="9"/>
      <c r="DK32" s="31"/>
      <c r="DL32" s="31"/>
      <c r="DM32" s="31"/>
      <c r="DN32" s="9"/>
      <c r="DO32" s="31"/>
      <c r="DP32" s="31"/>
      <c r="DQ32" s="31"/>
      <c r="DR32" s="9"/>
      <c r="DS32" s="286"/>
      <c r="DT32" s="31"/>
      <c r="DU32" s="31"/>
      <c r="DV32" s="31"/>
      <c r="DW32" s="112"/>
      <c r="DX32" s="112"/>
      <c r="DY32" s="286"/>
      <c r="DZ32" s="286"/>
      <c r="EA32" s="291"/>
      <c r="EB32" s="112"/>
      <c r="EC32" s="110"/>
      <c r="ED32" s="286"/>
      <c r="EE32" s="31"/>
      <c r="EF32" s="31"/>
      <c r="EG32" s="31"/>
      <c r="EH32" s="112"/>
      <c r="EI32" s="112"/>
      <c r="EJ32" s="286"/>
      <c r="EK32" s="286"/>
      <c r="EL32" s="286"/>
      <c r="EM32" s="30"/>
      <c r="EN32" s="250"/>
      <c r="EO32" s="112"/>
      <c r="EP32" s="286"/>
      <c r="EQ32" s="31"/>
      <c r="ER32" s="31"/>
      <c r="ES32" s="31"/>
      <c r="ET32" s="112"/>
      <c r="EU32" s="112"/>
      <c r="EV32" s="123"/>
      <c r="EW32" s="188"/>
      <c r="EX32" s="188"/>
      <c r="EY32" s="31"/>
      <c r="EZ32" s="31"/>
      <c r="FA32" s="31"/>
      <c r="FB32" s="112"/>
      <c r="FC32" s="110"/>
      <c r="FD32" s="31"/>
      <c r="FE32" s="31"/>
      <c r="FF32" s="31"/>
      <c r="FG32" s="112"/>
      <c r="FH32" s="110"/>
      <c r="FI32" s="118"/>
      <c r="FJ32" s="424"/>
      <c r="FK32" s="122"/>
      <c r="FL32" s="122"/>
      <c r="FM32" s="29"/>
      <c r="FN32" s="29"/>
      <c r="FO32" s="29"/>
      <c r="FP32" s="94"/>
      <c r="FQ32" s="29"/>
      <c r="FR32" s="29"/>
      <c r="FS32" s="29"/>
      <c r="FT32" s="94"/>
      <c r="FU32" s="29"/>
      <c r="FV32" s="29"/>
      <c r="FW32" s="29"/>
      <c r="FX32" s="94"/>
      <c r="FY32" s="201"/>
      <c r="FZ32" s="26"/>
      <c r="GA32" s="22"/>
      <c r="GB32" s="22"/>
      <c r="GC32" s="9"/>
      <c r="GD32" s="22"/>
      <c r="GE32" s="22"/>
      <c r="GF32" s="123"/>
      <c r="GG32" s="122"/>
      <c r="GH32" s="122"/>
      <c r="GI32" s="122"/>
      <c r="GJ32" s="120"/>
      <c r="GK32" s="123"/>
      <c r="GL32" s="195"/>
    </row>
    <row r="33" spans="1:194" ht="16" customHeight="1" x14ac:dyDescent="0.3">
      <c r="A33" s="150">
        <v>28</v>
      </c>
      <c r="B33" s="11"/>
      <c r="C33" s="11"/>
      <c r="D33" s="3"/>
      <c r="E33" s="3"/>
      <c r="F33" s="5" t="str">
        <f t="shared" si="0"/>
        <v/>
      </c>
      <c r="G33" s="5" t="s">
        <v>441</v>
      </c>
      <c r="H33" s="6" t="str">
        <f t="shared" si="1"/>
        <v>-</v>
      </c>
      <c r="I33" s="6" t="s">
        <v>441</v>
      </c>
      <c r="J33" s="7" t="str">
        <f t="shared" si="2"/>
        <v>-</v>
      </c>
      <c r="K33" s="22"/>
      <c r="L33" s="22"/>
      <c r="M33" s="22"/>
      <c r="N33" s="246"/>
      <c r="O33" s="246"/>
      <c r="P33" s="246"/>
      <c r="Q33" s="337"/>
      <c r="R33" s="4"/>
      <c r="S33" s="4"/>
      <c r="T33" s="4"/>
      <c r="U33" s="4"/>
      <c r="V33" s="4"/>
      <c r="W33" s="18"/>
      <c r="X33" s="255"/>
      <c r="Y33" s="275"/>
      <c r="Z33" s="12"/>
      <c r="AA33" s="261" t="s">
        <v>4</v>
      </c>
      <c r="AB33" s="262"/>
      <c r="AC33" s="261" t="s">
        <v>23</v>
      </c>
      <c r="AD33" s="263" t="str">
        <f t="shared" si="3"/>
        <v>-</v>
      </c>
      <c r="AE33" s="276"/>
      <c r="AF33" s="276"/>
      <c r="AG33" s="276"/>
      <c r="AH33" s="276"/>
      <c r="AI33" s="276"/>
      <c r="AJ33" s="12"/>
      <c r="AK33" s="261" t="s">
        <v>4</v>
      </c>
      <c r="AL33" s="16"/>
      <c r="AM33" s="261" t="s">
        <v>23</v>
      </c>
      <c r="AN33" s="263" t="str">
        <f t="shared" si="4"/>
        <v>-</v>
      </c>
      <c r="AO33" s="102"/>
      <c r="AP33" s="335"/>
      <c r="AQ33" s="335"/>
      <c r="AR33" s="335"/>
      <c r="AS33" s="18"/>
      <c r="AT33" s="18"/>
      <c r="AU33" s="155"/>
      <c r="AV33" s="22"/>
      <c r="AW33" s="22"/>
      <c r="AX33" s="155"/>
      <c r="AY33" s="156"/>
      <c r="AZ33" s="155"/>
      <c r="BA33" s="22"/>
      <c r="BB33" s="22"/>
      <c r="BC33" s="156"/>
      <c r="BD33" s="156"/>
      <c r="BE33" s="156"/>
      <c r="BF33" s="157"/>
      <c r="BG33" s="154"/>
      <c r="BH33" s="31"/>
      <c r="BI33" s="31"/>
      <c r="BJ33" s="18"/>
      <c r="BK33" s="18"/>
      <c r="BL33" s="154"/>
      <c r="BM33" s="31"/>
      <c r="BN33" s="31"/>
      <c r="BO33" s="18"/>
      <c r="BP33" s="18"/>
      <c r="BQ33" s="2"/>
      <c r="BR33" s="22"/>
      <c r="BS33" s="98"/>
      <c r="BT33" s="154"/>
      <c r="BU33" s="154"/>
      <c r="BV33" s="154"/>
      <c r="BW33" s="31"/>
      <c r="BX33" s="154"/>
      <c r="BY33" s="154"/>
      <c r="BZ33" s="31"/>
      <c r="CA33" s="154"/>
      <c r="CB33" s="154"/>
      <c r="CC33" s="18"/>
      <c r="CD33" s="18"/>
      <c r="CE33" s="26"/>
      <c r="CF33" s="26"/>
      <c r="CG33" s="26"/>
      <c r="CH33" s="18"/>
      <c r="CI33" s="18"/>
      <c r="CJ33" s="206"/>
      <c r="CK33" s="9"/>
      <c r="CL33" s="156"/>
      <c r="CM33" s="22"/>
      <c r="CN33" s="22"/>
      <c r="CO33" s="22"/>
      <c r="CP33" s="18"/>
      <c r="CQ33" s="98"/>
      <c r="CR33" s="294"/>
      <c r="CS33" s="26"/>
      <c r="CT33" s="26"/>
      <c r="CU33" s="26"/>
      <c r="CV33" s="18"/>
      <c r="CW33" s="18"/>
      <c r="CX33" s="26"/>
      <c r="CY33" s="26"/>
      <c r="CZ33" s="26"/>
      <c r="DA33" s="18"/>
      <c r="DB33" s="18"/>
      <c r="DC33" s="31"/>
      <c r="DD33" s="31"/>
      <c r="DE33" s="31"/>
      <c r="DF33" s="9"/>
      <c r="DG33" s="31"/>
      <c r="DH33" s="31"/>
      <c r="DI33" s="31"/>
      <c r="DJ33" s="9"/>
      <c r="DK33" s="31"/>
      <c r="DL33" s="31"/>
      <c r="DM33" s="31"/>
      <c r="DN33" s="9"/>
      <c r="DO33" s="31"/>
      <c r="DP33" s="31"/>
      <c r="DQ33" s="31"/>
      <c r="DR33" s="9"/>
      <c r="DS33" s="286"/>
      <c r="DT33" s="31"/>
      <c r="DU33" s="31"/>
      <c r="DV33" s="31"/>
      <c r="DW33" s="112"/>
      <c r="DX33" s="112"/>
      <c r="DY33" s="286"/>
      <c r="DZ33" s="286"/>
      <c r="EA33" s="291"/>
      <c r="EB33" s="112"/>
      <c r="EC33" s="110"/>
      <c r="ED33" s="286"/>
      <c r="EE33" s="31"/>
      <c r="EF33" s="31"/>
      <c r="EG33" s="31"/>
      <c r="EH33" s="112"/>
      <c r="EI33" s="112"/>
      <c r="EJ33" s="286"/>
      <c r="EK33" s="286"/>
      <c r="EL33" s="286"/>
      <c r="EM33" s="30"/>
      <c r="EN33" s="250"/>
      <c r="EO33" s="112"/>
      <c r="EP33" s="286"/>
      <c r="EQ33" s="31"/>
      <c r="ER33" s="31"/>
      <c r="ES33" s="31"/>
      <c r="ET33" s="112"/>
      <c r="EU33" s="112"/>
      <c r="EV33" s="123"/>
      <c r="EW33" s="188"/>
      <c r="EX33" s="188"/>
      <c r="EY33" s="31"/>
      <c r="EZ33" s="31"/>
      <c r="FA33" s="31"/>
      <c r="FB33" s="112"/>
      <c r="FC33" s="110"/>
      <c r="FD33" s="31"/>
      <c r="FE33" s="31"/>
      <c r="FF33" s="31"/>
      <c r="FG33" s="112"/>
      <c r="FH33" s="110"/>
      <c r="FI33" s="118"/>
      <c r="FJ33" s="424"/>
      <c r="FK33" s="122"/>
      <c r="FL33" s="122"/>
      <c r="FM33" s="29"/>
      <c r="FN33" s="29"/>
      <c r="FO33" s="29"/>
      <c r="FP33" s="94"/>
      <c r="FQ33" s="29"/>
      <c r="FR33" s="29"/>
      <c r="FS33" s="29"/>
      <c r="FT33" s="94"/>
      <c r="FU33" s="29"/>
      <c r="FV33" s="29"/>
      <c r="FW33" s="29"/>
      <c r="FX33" s="94"/>
      <c r="FY33" s="201"/>
      <c r="FZ33" s="26"/>
      <c r="GA33" s="22"/>
      <c r="GB33" s="22"/>
      <c r="GC33" s="9"/>
      <c r="GD33" s="22"/>
      <c r="GE33" s="22"/>
      <c r="GF33" s="123"/>
      <c r="GG33" s="122"/>
      <c r="GH33" s="122"/>
      <c r="GI33" s="122"/>
      <c r="GJ33" s="120"/>
      <c r="GK33" s="123"/>
      <c r="GL33" s="195"/>
    </row>
    <row r="34" spans="1:194" ht="16" customHeight="1" x14ac:dyDescent="0.3">
      <c r="A34" s="150">
        <v>29</v>
      </c>
      <c r="B34" s="11"/>
      <c r="C34" s="11"/>
      <c r="D34" s="3"/>
      <c r="E34" s="3"/>
      <c r="F34" s="5" t="str">
        <f t="shared" si="0"/>
        <v/>
      </c>
      <c r="G34" s="5" t="s">
        <v>441</v>
      </c>
      <c r="H34" s="6" t="str">
        <f t="shared" si="1"/>
        <v>-</v>
      </c>
      <c r="I34" s="6" t="s">
        <v>441</v>
      </c>
      <c r="J34" s="7" t="str">
        <f t="shared" si="2"/>
        <v>-</v>
      </c>
      <c r="K34" s="22"/>
      <c r="L34" s="22"/>
      <c r="M34" s="22"/>
      <c r="N34" s="246"/>
      <c r="O34" s="246"/>
      <c r="P34" s="246"/>
      <c r="Q34" s="337"/>
      <c r="R34" s="4"/>
      <c r="S34" s="4"/>
      <c r="T34" s="4"/>
      <c r="U34" s="4"/>
      <c r="V34" s="4"/>
      <c r="W34" s="18"/>
      <c r="X34" s="255"/>
      <c r="Y34" s="275"/>
      <c r="Z34" s="12"/>
      <c r="AA34" s="261" t="s">
        <v>4</v>
      </c>
      <c r="AB34" s="262"/>
      <c r="AC34" s="261" t="s">
        <v>23</v>
      </c>
      <c r="AD34" s="263" t="str">
        <f t="shared" si="3"/>
        <v>-</v>
      </c>
      <c r="AE34" s="276"/>
      <c r="AF34" s="276"/>
      <c r="AG34" s="276"/>
      <c r="AH34" s="276"/>
      <c r="AI34" s="276"/>
      <c r="AJ34" s="12"/>
      <c r="AK34" s="261" t="s">
        <v>4</v>
      </c>
      <c r="AL34" s="16"/>
      <c r="AM34" s="261" t="s">
        <v>23</v>
      </c>
      <c r="AN34" s="263" t="str">
        <f t="shared" si="4"/>
        <v>-</v>
      </c>
      <c r="AO34" s="102"/>
      <c r="AP34" s="335"/>
      <c r="AQ34" s="335"/>
      <c r="AR34" s="335"/>
      <c r="AS34" s="18"/>
      <c r="AT34" s="18"/>
      <c r="AU34" s="155"/>
      <c r="AV34" s="22"/>
      <c r="AW34" s="22"/>
      <c r="AX34" s="155"/>
      <c r="AY34" s="156"/>
      <c r="AZ34" s="155"/>
      <c r="BA34" s="22"/>
      <c r="BB34" s="22"/>
      <c r="BC34" s="156"/>
      <c r="BD34" s="156"/>
      <c r="BE34" s="156"/>
      <c r="BF34" s="157"/>
      <c r="BG34" s="154"/>
      <c r="BH34" s="31"/>
      <c r="BI34" s="31"/>
      <c r="BJ34" s="18"/>
      <c r="BK34" s="18"/>
      <c r="BL34" s="154"/>
      <c r="BM34" s="31"/>
      <c r="BN34" s="31"/>
      <c r="BO34" s="18"/>
      <c r="BP34" s="18"/>
      <c r="BQ34" s="2"/>
      <c r="BR34" s="22"/>
      <c r="BS34" s="98"/>
      <c r="BT34" s="154"/>
      <c r="BU34" s="154"/>
      <c r="BV34" s="154"/>
      <c r="BW34" s="31"/>
      <c r="BX34" s="154"/>
      <c r="BY34" s="154"/>
      <c r="BZ34" s="31"/>
      <c r="CA34" s="154"/>
      <c r="CB34" s="154"/>
      <c r="CC34" s="18"/>
      <c r="CD34" s="18"/>
      <c r="CE34" s="26"/>
      <c r="CF34" s="26"/>
      <c r="CG34" s="26"/>
      <c r="CH34" s="18"/>
      <c r="CI34" s="18"/>
      <c r="CJ34" s="206"/>
      <c r="CK34" s="9"/>
      <c r="CL34" s="156"/>
      <c r="CM34" s="22"/>
      <c r="CN34" s="22"/>
      <c r="CO34" s="22"/>
      <c r="CP34" s="18"/>
      <c r="CQ34" s="98"/>
      <c r="CR34" s="294"/>
      <c r="CS34" s="26"/>
      <c r="CT34" s="26"/>
      <c r="CU34" s="26"/>
      <c r="CV34" s="18"/>
      <c r="CW34" s="18"/>
      <c r="CX34" s="26"/>
      <c r="CY34" s="26"/>
      <c r="CZ34" s="26"/>
      <c r="DA34" s="18"/>
      <c r="DB34" s="18"/>
      <c r="DC34" s="31"/>
      <c r="DD34" s="31"/>
      <c r="DE34" s="31"/>
      <c r="DF34" s="9"/>
      <c r="DG34" s="31"/>
      <c r="DH34" s="31"/>
      <c r="DI34" s="31"/>
      <c r="DJ34" s="9"/>
      <c r="DK34" s="31"/>
      <c r="DL34" s="31"/>
      <c r="DM34" s="31"/>
      <c r="DN34" s="9"/>
      <c r="DO34" s="31"/>
      <c r="DP34" s="31"/>
      <c r="DQ34" s="31"/>
      <c r="DR34" s="9"/>
      <c r="DS34" s="286"/>
      <c r="DT34" s="31"/>
      <c r="DU34" s="31"/>
      <c r="DV34" s="31"/>
      <c r="DW34" s="112"/>
      <c r="DX34" s="112"/>
      <c r="DY34" s="286"/>
      <c r="DZ34" s="286"/>
      <c r="EA34" s="291"/>
      <c r="EB34" s="112"/>
      <c r="EC34" s="110"/>
      <c r="ED34" s="286"/>
      <c r="EE34" s="31"/>
      <c r="EF34" s="31"/>
      <c r="EG34" s="31"/>
      <c r="EH34" s="112"/>
      <c r="EI34" s="112"/>
      <c r="EJ34" s="286"/>
      <c r="EK34" s="286"/>
      <c r="EL34" s="286"/>
      <c r="EM34" s="30"/>
      <c r="EN34" s="250"/>
      <c r="EO34" s="112"/>
      <c r="EP34" s="286"/>
      <c r="EQ34" s="31"/>
      <c r="ER34" s="31"/>
      <c r="ES34" s="31"/>
      <c r="ET34" s="112"/>
      <c r="EU34" s="112"/>
      <c r="EV34" s="123"/>
      <c r="EW34" s="188"/>
      <c r="EX34" s="188"/>
      <c r="EY34" s="31"/>
      <c r="EZ34" s="31"/>
      <c r="FA34" s="31"/>
      <c r="FB34" s="112"/>
      <c r="FC34" s="110"/>
      <c r="FD34" s="31"/>
      <c r="FE34" s="31"/>
      <c r="FF34" s="31"/>
      <c r="FG34" s="112"/>
      <c r="FH34" s="110"/>
      <c r="FI34" s="118"/>
      <c r="FJ34" s="424"/>
      <c r="FK34" s="122"/>
      <c r="FL34" s="122"/>
      <c r="FM34" s="29"/>
      <c r="FN34" s="29"/>
      <c r="FO34" s="29"/>
      <c r="FP34" s="94"/>
      <c r="FQ34" s="29"/>
      <c r="FR34" s="29"/>
      <c r="FS34" s="29"/>
      <c r="FT34" s="94"/>
      <c r="FU34" s="29"/>
      <c r="FV34" s="29"/>
      <c r="FW34" s="29"/>
      <c r="FX34" s="94"/>
      <c r="FY34" s="201"/>
      <c r="FZ34" s="26"/>
      <c r="GA34" s="22"/>
      <c r="GB34" s="22"/>
      <c r="GC34" s="9"/>
      <c r="GD34" s="22"/>
      <c r="GE34" s="22"/>
      <c r="GF34" s="123"/>
      <c r="GG34" s="122"/>
      <c r="GH34" s="122"/>
      <c r="GI34" s="122"/>
      <c r="GJ34" s="120"/>
      <c r="GK34" s="123"/>
      <c r="GL34" s="195"/>
    </row>
    <row r="35" spans="1:194" ht="16" customHeight="1" x14ac:dyDescent="0.3">
      <c r="A35" s="150">
        <v>30</v>
      </c>
      <c r="B35" s="11"/>
      <c r="C35" s="11"/>
      <c r="D35" s="3"/>
      <c r="E35" s="3"/>
      <c r="F35" s="5" t="str">
        <f t="shared" si="0"/>
        <v/>
      </c>
      <c r="G35" s="5" t="s">
        <v>441</v>
      </c>
      <c r="H35" s="6" t="str">
        <f t="shared" si="1"/>
        <v>-</v>
      </c>
      <c r="I35" s="6" t="s">
        <v>441</v>
      </c>
      <c r="J35" s="7" t="str">
        <f t="shared" si="2"/>
        <v>-</v>
      </c>
      <c r="K35" s="22"/>
      <c r="L35" s="22"/>
      <c r="M35" s="22"/>
      <c r="N35" s="246"/>
      <c r="O35" s="246"/>
      <c r="P35" s="246"/>
      <c r="Q35" s="337"/>
      <c r="R35" s="4"/>
      <c r="S35" s="4"/>
      <c r="T35" s="4"/>
      <c r="U35" s="4"/>
      <c r="V35" s="4"/>
      <c r="W35" s="18"/>
      <c r="X35" s="255"/>
      <c r="Y35" s="275"/>
      <c r="Z35" s="12"/>
      <c r="AA35" s="261" t="s">
        <v>4</v>
      </c>
      <c r="AB35" s="262"/>
      <c r="AC35" s="261" t="s">
        <v>23</v>
      </c>
      <c r="AD35" s="263" t="str">
        <f t="shared" si="3"/>
        <v>-</v>
      </c>
      <c r="AE35" s="276"/>
      <c r="AF35" s="276"/>
      <c r="AG35" s="276"/>
      <c r="AH35" s="276"/>
      <c r="AI35" s="276"/>
      <c r="AJ35" s="12"/>
      <c r="AK35" s="261" t="s">
        <v>4</v>
      </c>
      <c r="AL35" s="16"/>
      <c r="AM35" s="261" t="s">
        <v>23</v>
      </c>
      <c r="AN35" s="263" t="str">
        <f t="shared" si="4"/>
        <v>-</v>
      </c>
      <c r="AO35" s="102"/>
      <c r="AP35" s="335"/>
      <c r="AQ35" s="335"/>
      <c r="AR35" s="335"/>
      <c r="AS35" s="18"/>
      <c r="AT35" s="18"/>
      <c r="AU35" s="155"/>
      <c r="AV35" s="22"/>
      <c r="AW35" s="22"/>
      <c r="AX35" s="155"/>
      <c r="AY35" s="156"/>
      <c r="AZ35" s="155"/>
      <c r="BA35" s="22"/>
      <c r="BB35" s="22"/>
      <c r="BC35" s="156"/>
      <c r="BD35" s="156"/>
      <c r="BE35" s="156"/>
      <c r="BF35" s="157"/>
      <c r="BG35" s="154"/>
      <c r="BH35" s="31"/>
      <c r="BI35" s="31"/>
      <c r="BJ35" s="18"/>
      <c r="BK35" s="18"/>
      <c r="BL35" s="154"/>
      <c r="BM35" s="31"/>
      <c r="BN35" s="31"/>
      <c r="BO35" s="18"/>
      <c r="BP35" s="18"/>
      <c r="BQ35" s="2"/>
      <c r="BR35" s="22"/>
      <c r="BS35" s="98"/>
      <c r="BT35" s="154"/>
      <c r="BU35" s="154"/>
      <c r="BV35" s="154"/>
      <c r="BW35" s="31"/>
      <c r="BX35" s="154"/>
      <c r="BY35" s="154"/>
      <c r="BZ35" s="31"/>
      <c r="CA35" s="154"/>
      <c r="CB35" s="154"/>
      <c r="CC35" s="18"/>
      <c r="CD35" s="18"/>
      <c r="CE35" s="26"/>
      <c r="CF35" s="26"/>
      <c r="CG35" s="26"/>
      <c r="CH35" s="18"/>
      <c r="CI35" s="18"/>
      <c r="CJ35" s="206"/>
      <c r="CK35" s="9"/>
      <c r="CL35" s="156"/>
      <c r="CM35" s="22"/>
      <c r="CN35" s="22"/>
      <c r="CO35" s="22"/>
      <c r="CP35" s="18"/>
      <c r="CQ35" s="98"/>
      <c r="CR35" s="294"/>
      <c r="CS35" s="26"/>
      <c r="CT35" s="26"/>
      <c r="CU35" s="26"/>
      <c r="CV35" s="18"/>
      <c r="CW35" s="18"/>
      <c r="CX35" s="26"/>
      <c r="CY35" s="26"/>
      <c r="CZ35" s="26"/>
      <c r="DA35" s="18"/>
      <c r="DB35" s="18"/>
      <c r="DC35" s="31"/>
      <c r="DD35" s="31"/>
      <c r="DE35" s="31"/>
      <c r="DF35" s="9"/>
      <c r="DG35" s="31"/>
      <c r="DH35" s="31"/>
      <c r="DI35" s="31"/>
      <c r="DJ35" s="9"/>
      <c r="DK35" s="31"/>
      <c r="DL35" s="31"/>
      <c r="DM35" s="31"/>
      <c r="DN35" s="9"/>
      <c r="DO35" s="31"/>
      <c r="DP35" s="31"/>
      <c r="DQ35" s="31"/>
      <c r="DR35" s="9"/>
      <c r="DS35" s="286"/>
      <c r="DT35" s="31"/>
      <c r="DU35" s="31"/>
      <c r="DV35" s="31"/>
      <c r="DW35" s="112"/>
      <c r="DX35" s="112"/>
      <c r="DY35" s="286"/>
      <c r="DZ35" s="286"/>
      <c r="EA35" s="291"/>
      <c r="EB35" s="112"/>
      <c r="EC35" s="110"/>
      <c r="ED35" s="286"/>
      <c r="EE35" s="31"/>
      <c r="EF35" s="31"/>
      <c r="EG35" s="31"/>
      <c r="EH35" s="112"/>
      <c r="EI35" s="112"/>
      <c r="EJ35" s="286"/>
      <c r="EK35" s="286"/>
      <c r="EL35" s="286"/>
      <c r="EM35" s="30"/>
      <c r="EN35" s="250"/>
      <c r="EO35" s="112"/>
      <c r="EP35" s="286"/>
      <c r="EQ35" s="31"/>
      <c r="ER35" s="31"/>
      <c r="ES35" s="31"/>
      <c r="ET35" s="112"/>
      <c r="EU35" s="112"/>
      <c r="EV35" s="123"/>
      <c r="EW35" s="188"/>
      <c r="EX35" s="188"/>
      <c r="EY35" s="31"/>
      <c r="EZ35" s="31"/>
      <c r="FA35" s="31"/>
      <c r="FB35" s="112"/>
      <c r="FC35" s="110"/>
      <c r="FD35" s="31"/>
      <c r="FE35" s="31"/>
      <c r="FF35" s="31"/>
      <c r="FG35" s="112"/>
      <c r="FH35" s="110"/>
      <c r="FI35" s="118"/>
      <c r="FJ35" s="424"/>
      <c r="FK35" s="122"/>
      <c r="FL35" s="122"/>
      <c r="FM35" s="29"/>
      <c r="FN35" s="29"/>
      <c r="FO35" s="29"/>
      <c r="FP35" s="94"/>
      <c r="FQ35" s="29"/>
      <c r="FR35" s="29"/>
      <c r="FS35" s="29"/>
      <c r="FT35" s="94"/>
      <c r="FU35" s="29"/>
      <c r="FV35" s="29"/>
      <c r="FW35" s="29"/>
      <c r="FX35" s="94"/>
      <c r="FY35" s="201"/>
      <c r="FZ35" s="26"/>
      <c r="GA35" s="22"/>
      <c r="GB35" s="22"/>
      <c r="GC35" s="9"/>
      <c r="GD35" s="22"/>
      <c r="GE35" s="22"/>
      <c r="GF35" s="123"/>
      <c r="GG35" s="122"/>
      <c r="GH35" s="122"/>
      <c r="GI35" s="122"/>
      <c r="GJ35" s="120"/>
      <c r="GK35" s="123"/>
      <c r="GL35" s="195"/>
    </row>
    <row r="36" spans="1:194" ht="16" customHeight="1" x14ac:dyDescent="0.3">
      <c r="A36" s="150">
        <v>31</v>
      </c>
      <c r="B36" s="11"/>
      <c r="C36" s="11"/>
      <c r="D36" s="3"/>
      <c r="E36" s="3"/>
      <c r="F36" s="5" t="str">
        <f t="shared" si="0"/>
        <v/>
      </c>
      <c r="G36" s="5" t="s">
        <v>441</v>
      </c>
      <c r="H36" s="6" t="str">
        <f t="shared" si="1"/>
        <v>-</v>
      </c>
      <c r="I36" s="6" t="s">
        <v>441</v>
      </c>
      <c r="J36" s="7" t="str">
        <f t="shared" si="2"/>
        <v>-</v>
      </c>
      <c r="K36" s="22"/>
      <c r="L36" s="22"/>
      <c r="M36" s="22"/>
      <c r="N36" s="246"/>
      <c r="O36" s="246"/>
      <c r="P36" s="246"/>
      <c r="Q36" s="337"/>
      <c r="R36" s="4"/>
      <c r="S36" s="4"/>
      <c r="T36" s="4"/>
      <c r="U36" s="4"/>
      <c r="V36" s="4"/>
      <c r="W36" s="18"/>
      <c r="X36" s="255"/>
      <c r="Y36" s="275"/>
      <c r="Z36" s="12"/>
      <c r="AA36" s="261" t="s">
        <v>4</v>
      </c>
      <c r="AB36" s="262"/>
      <c r="AC36" s="261" t="s">
        <v>23</v>
      </c>
      <c r="AD36" s="263" t="str">
        <f t="shared" si="3"/>
        <v>-</v>
      </c>
      <c r="AE36" s="276"/>
      <c r="AF36" s="276"/>
      <c r="AG36" s="276"/>
      <c r="AH36" s="276"/>
      <c r="AI36" s="276"/>
      <c r="AJ36" s="12"/>
      <c r="AK36" s="261" t="s">
        <v>4</v>
      </c>
      <c r="AL36" s="16"/>
      <c r="AM36" s="261" t="s">
        <v>23</v>
      </c>
      <c r="AN36" s="263" t="str">
        <f t="shared" si="4"/>
        <v>-</v>
      </c>
      <c r="AO36" s="102"/>
      <c r="AP36" s="335"/>
      <c r="AQ36" s="335"/>
      <c r="AR36" s="335"/>
      <c r="AS36" s="18"/>
      <c r="AT36" s="18"/>
      <c r="AU36" s="155"/>
      <c r="AV36" s="22"/>
      <c r="AW36" s="22"/>
      <c r="AX36" s="155"/>
      <c r="AY36" s="156"/>
      <c r="AZ36" s="155"/>
      <c r="BA36" s="22"/>
      <c r="BB36" s="22"/>
      <c r="BC36" s="156"/>
      <c r="BD36" s="156"/>
      <c r="BE36" s="156"/>
      <c r="BF36" s="157"/>
      <c r="BG36" s="154"/>
      <c r="BH36" s="31"/>
      <c r="BI36" s="31"/>
      <c r="BJ36" s="18"/>
      <c r="BK36" s="18"/>
      <c r="BL36" s="154"/>
      <c r="BM36" s="31"/>
      <c r="BN36" s="31"/>
      <c r="BO36" s="18"/>
      <c r="BP36" s="18"/>
      <c r="BQ36" s="2"/>
      <c r="BR36" s="22"/>
      <c r="BS36" s="98"/>
      <c r="BT36" s="154"/>
      <c r="BU36" s="154"/>
      <c r="BV36" s="154"/>
      <c r="BW36" s="31"/>
      <c r="BX36" s="154"/>
      <c r="BY36" s="154"/>
      <c r="BZ36" s="31"/>
      <c r="CA36" s="154"/>
      <c r="CB36" s="154"/>
      <c r="CC36" s="18"/>
      <c r="CD36" s="18"/>
      <c r="CE36" s="26"/>
      <c r="CF36" s="26"/>
      <c r="CG36" s="26"/>
      <c r="CH36" s="18"/>
      <c r="CI36" s="18"/>
      <c r="CJ36" s="206"/>
      <c r="CK36" s="9"/>
      <c r="CL36" s="156"/>
      <c r="CM36" s="22"/>
      <c r="CN36" s="22"/>
      <c r="CO36" s="22"/>
      <c r="CP36" s="18"/>
      <c r="CQ36" s="98"/>
      <c r="CR36" s="294"/>
      <c r="CS36" s="26"/>
      <c r="CT36" s="26"/>
      <c r="CU36" s="26"/>
      <c r="CV36" s="18"/>
      <c r="CW36" s="18"/>
      <c r="CX36" s="26"/>
      <c r="CY36" s="26"/>
      <c r="CZ36" s="26"/>
      <c r="DA36" s="18"/>
      <c r="DB36" s="18"/>
      <c r="DC36" s="31"/>
      <c r="DD36" s="31"/>
      <c r="DE36" s="31"/>
      <c r="DF36" s="9"/>
      <c r="DG36" s="31"/>
      <c r="DH36" s="31"/>
      <c r="DI36" s="31"/>
      <c r="DJ36" s="9"/>
      <c r="DK36" s="31"/>
      <c r="DL36" s="31"/>
      <c r="DM36" s="31"/>
      <c r="DN36" s="9"/>
      <c r="DO36" s="31"/>
      <c r="DP36" s="31"/>
      <c r="DQ36" s="31"/>
      <c r="DR36" s="9"/>
      <c r="DS36" s="286"/>
      <c r="DT36" s="31"/>
      <c r="DU36" s="31"/>
      <c r="DV36" s="31"/>
      <c r="DW36" s="112"/>
      <c r="DX36" s="112"/>
      <c r="DY36" s="286"/>
      <c r="DZ36" s="286"/>
      <c r="EA36" s="291"/>
      <c r="EB36" s="112"/>
      <c r="EC36" s="110"/>
      <c r="ED36" s="286"/>
      <c r="EE36" s="31"/>
      <c r="EF36" s="31"/>
      <c r="EG36" s="31"/>
      <c r="EH36" s="112"/>
      <c r="EI36" s="112"/>
      <c r="EJ36" s="286"/>
      <c r="EK36" s="286"/>
      <c r="EL36" s="286"/>
      <c r="EM36" s="30"/>
      <c r="EN36" s="250"/>
      <c r="EO36" s="112"/>
      <c r="EP36" s="286"/>
      <c r="EQ36" s="31"/>
      <c r="ER36" s="31"/>
      <c r="ES36" s="31"/>
      <c r="ET36" s="112"/>
      <c r="EU36" s="112"/>
      <c r="EV36" s="123"/>
      <c r="EW36" s="188"/>
      <c r="EX36" s="188"/>
      <c r="EY36" s="31"/>
      <c r="EZ36" s="31"/>
      <c r="FA36" s="31"/>
      <c r="FB36" s="112"/>
      <c r="FC36" s="110"/>
      <c r="FD36" s="31"/>
      <c r="FE36" s="31"/>
      <c r="FF36" s="31"/>
      <c r="FG36" s="112"/>
      <c r="FH36" s="110"/>
      <c r="FI36" s="188"/>
      <c r="FJ36" s="424"/>
      <c r="FK36" s="123"/>
      <c r="FL36" s="123"/>
      <c r="FM36" s="29"/>
      <c r="FN36" s="29"/>
      <c r="FO36" s="29"/>
      <c r="FP36" s="110"/>
      <c r="FQ36" s="29"/>
      <c r="FR36" s="29"/>
      <c r="FS36" s="29"/>
      <c r="FT36" s="110"/>
      <c r="FU36" s="29"/>
      <c r="FV36" s="29"/>
      <c r="FW36" s="29"/>
      <c r="FX36" s="94"/>
      <c r="FY36" s="201"/>
      <c r="FZ36" s="26"/>
      <c r="GA36" s="22"/>
      <c r="GB36" s="22"/>
      <c r="GC36" s="9"/>
      <c r="GD36" s="22"/>
      <c r="GE36" s="22"/>
      <c r="GF36" s="123"/>
      <c r="GG36" s="122"/>
      <c r="GH36" s="122"/>
      <c r="GI36" s="122"/>
      <c r="GJ36" s="120"/>
      <c r="GK36" s="123"/>
      <c r="GL36" s="195"/>
    </row>
    <row r="37" spans="1:194" ht="16" customHeight="1" x14ac:dyDescent="0.3">
      <c r="A37" s="150">
        <v>32</v>
      </c>
      <c r="B37" s="11"/>
      <c r="C37" s="11"/>
      <c r="D37" s="3"/>
      <c r="E37" s="3"/>
      <c r="F37" s="5" t="str">
        <f t="shared" si="0"/>
        <v/>
      </c>
      <c r="G37" s="5" t="s">
        <v>441</v>
      </c>
      <c r="H37" s="6" t="str">
        <f t="shared" si="1"/>
        <v>-</v>
      </c>
      <c r="I37" s="6" t="s">
        <v>441</v>
      </c>
      <c r="J37" s="7" t="str">
        <f t="shared" si="2"/>
        <v>-</v>
      </c>
      <c r="K37" s="22"/>
      <c r="L37" s="22"/>
      <c r="M37" s="22"/>
      <c r="N37" s="246"/>
      <c r="O37" s="246"/>
      <c r="P37" s="246"/>
      <c r="Q37" s="337"/>
      <c r="R37" s="4"/>
      <c r="S37" s="4"/>
      <c r="T37" s="4"/>
      <c r="U37" s="4"/>
      <c r="V37" s="4"/>
      <c r="W37" s="18"/>
      <c r="X37" s="255"/>
      <c r="Y37" s="275"/>
      <c r="Z37" s="12"/>
      <c r="AA37" s="261" t="s">
        <v>4</v>
      </c>
      <c r="AB37" s="262"/>
      <c r="AC37" s="261" t="s">
        <v>23</v>
      </c>
      <c r="AD37" s="263" t="str">
        <f t="shared" si="3"/>
        <v>-</v>
      </c>
      <c r="AE37" s="276"/>
      <c r="AF37" s="276"/>
      <c r="AG37" s="276"/>
      <c r="AH37" s="276"/>
      <c r="AI37" s="276"/>
      <c r="AJ37" s="12"/>
      <c r="AK37" s="261" t="s">
        <v>4</v>
      </c>
      <c r="AL37" s="16"/>
      <c r="AM37" s="261" t="s">
        <v>23</v>
      </c>
      <c r="AN37" s="263" t="str">
        <f t="shared" si="4"/>
        <v>-</v>
      </c>
      <c r="AO37" s="102"/>
      <c r="AP37" s="335"/>
      <c r="AQ37" s="335"/>
      <c r="AR37" s="335"/>
      <c r="AS37" s="18"/>
      <c r="AT37" s="18"/>
      <c r="AU37" s="155"/>
      <c r="AV37" s="22"/>
      <c r="AW37" s="22"/>
      <c r="AX37" s="155"/>
      <c r="AY37" s="156"/>
      <c r="AZ37" s="155"/>
      <c r="BA37" s="22"/>
      <c r="BB37" s="22"/>
      <c r="BC37" s="156"/>
      <c r="BD37" s="156"/>
      <c r="BE37" s="156"/>
      <c r="BF37" s="157"/>
      <c r="BG37" s="154"/>
      <c r="BH37" s="31"/>
      <c r="BI37" s="31"/>
      <c r="BJ37" s="18"/>
      <c r="BK37" s="18"/>
      <c r="BL37" s="154"/>
      <c r="BM37" s="31"/>
      <c r="BN37" s="31"/>
      <c r="BO37" s="18"/>
      <c r="BP37" s="18"/>
      <c r="BQ37" s="2"/>
      <c r="BR37" s="22"/>
      <c r="BS37" s="98"/>
      <c r="BT37" s="154"/>
      <c r="BU37" s="154"/>
      <c r="BV37" s="154"/>
      <c r="BW37" s="31"/>
      <c r="BX37" s="154"/>
      <c r="BY37" s="154"/>
      <c r="BZ37" s="31"/>
      <c r="CA37" s="154"/>
      <c r="CB37" s="154"/>
      <c r="CC37" s="18"/>
      <c r="CD37" s="18"/>
      <c r="CE37" s="26"/>
      <c r="CF37" s="26"/>
      <c r="CG37" s="26"/>
      <c r="CH37" s="18"/>
      <c r="CI37" s="18"/>
      <c r="CJ37" s="206"/>
      <c r="CK37" s="9"/>
      <c r="CL37" s="156"/>
      <c r="CM37" s="22"/>
      <c r="CN37" s="22"/>
      <c r="CO37" s="22"/>
      <c r="CP37" s="18"/>
      <c r="CQ37" s="98"/>
      <c r="CR37" s="294"/>
      <c r="CS37" s="26"/>
      <c r="CT37" s="26"/>
      <c r="CU37" s="26"/>
      <c r="CV37" s="18"/>
      <c r="CW37" s="18"/>
      <c r="CX37" s="26"/>
      <c r="CY37" s="26"/>
      <c r="CZ37" s="26"/>
      <c r="DA37" s="18"/>
      <c r="DB37" s="18"/>
      <c r="DC37" s="31"/>
      <c r="DD37" s="31"/>
      <c r="DE37" s="31"/>
      <c r="DF37" s="9"/>
      <c r="DG37" s="31"/>
      <c r="DH37" s="31"/>
      <c r="DI37" s="31"/>
      <c r="DJ37" s="9"/>
      <c r="DK37" s="31"/>
      <c r="DL37" s="31"/>
      <c r="DM37" s="31"/>
      <c r="DN37" s="9"/>
      <c r="DO37" s="31"/>
      <c r="DP37" s="31"/>
      <c r="DQ37" s="31"/>
      <c r="DR37" s="9"/>
      <c r="DS37" s="286"/>
      <c r="DT37" s="31"/>
      <c r="DU37" s="31"/>
      <c r="DV37" s="31"/>
      <c r="DW37" s="112"/>
      <c r="DX37" s="112"/>
      <c r="DY37" s="286"/>
      <c r="DZ37" s="286"/>
      <c r="EA37" s="291"/>
      <c r="EB37" s="112"/>
      <c r="EC37" s="110"/>
      <c r="ED37" s="286"/>
      <c r="EE37" s="31"/>
      <c r="EF37" s="31"/>
      <c r="EG37" s="31"/>
      <c r="EH37" s="112"/>
      <c r="EI37" s="112"/>
      <c r="EJ37" s="286"/>
      <c r="EK37" s="286"/>
      <c r="EL37" s="286"/>
      <c r="EM37" s="30"/>
      <c r="EN37" s="250"/>
      <c r="EO37" s="112"/>
      <c r="EP37" s="286"/>
      <c r="EQ37" s="31"/>
      <c r="ER37" s="31"/>
      <c r="ES37" s="31"/>
      <c r="ET37" s="112"/>
      <c r="EU37" s="112"/>
      <c r="EV37" s="123"/>
      <c r="EW37" s="188"/>
      <c r="EX37" s="188"/>
      <c r="EY37" s="31"/>
      <c r="EZ37" s="31"/>
      <c r="FA37" s="31"/>
      <c r="FB37" s="112"/>
      <c r="FC37" s="110"/>
      <c r="FD37" s="31"/>
      <c r="FE37" s="31"/>
      <c r="FF37" s="31"/>
      <c r="FG37" s="112"/>
      <c r="FH37" s="110"/>
      <c r="FI37" s="188"/>
      <c r="FJ37" s="424"/>
      <c r="FK37" s="123"/>
      <c r="FL37" s="123"/>
      <c r="FM37" s="29"/>
      <c r="FN37" s="29"/>
      <c r="FO37" s="29"/>
      <c r="FP37" s="110"/>
      <c r="FQ37" s="29"/>
      <c r="FR37" s="29"/>
      <c r="FS37" s="29"/>
      <c r="FT37" s="110"/>
      <c r="FU37" s="29"/>
      <c r="FV37" s="29"/>
      <c r="FW37" s="29"/>
      <c r="FX37" s="94"/>
      <c r="FY37" s="201"/>
      <c r="FZ37" s="26"/>
      <c r="GA37" s="22"/>
      <c r="GB37" s="22"/>
      <c r="GC37" s="9"/>
      <c r="GD37" s="22"/>
      <c r="GE37" s="22"/>
      <c r="GF37" s="123"/>
      <c r="GG37" s="122"/>
      <c r="GH37" s="122"/>
      <c r="GI37" s="122"/>
      <c r="GJ37" s="120"/>
      <c r="GK37" s="123"/>
      <c r="GL37" s="195"/>
    </row>
    <row r="38" spans="1:194" ht="16" customHeight="1" x14ac:dyDescent="0.3">
      <c r="A38" s="150">
        <v>33</v>
      </c>
      <c r="B38" s="11"/>
      <c r="C38" s="11"/>
      <c r="D38" s="3"/>
      <c r="E38" s="3"/>
      <c r="F38" s="5" t="str">
        <f t="shared" si="0"/>
        <v/>
      </c>
      <c r="G38" s="5" t="s">
        <v>441</v>
      </c>
      <c r="H38" s="6" t="str">
        <f t="shared" si="1"/>
        <v>-</v>
      </c>
      <c r="I38" s="6" t="s">
        <v>441</v>
      </c>
      <c r="J38" s="7" t="str">
        <f t="shared" si="2"/>
        <v>-</v>
      </c>
      <c r="K38" s="22"/>
      <c r="L38" s="22"/>
      <c r="M38" s="22"/>
      <c r="N38" s="246"/>
      <c r="O38" s="246"/>
      <c r="P38" s="246"/>
      <c r="Q38" s="337"/>
      <c r="R38" s="4"/>
      <c r="S38" s="4"/>
      <c r="T38" s="4"/>
      <c r="U38" s="4"/>
      <c r="V38" s="4"/>
      <c r="W38" s="18"/>
      <c r="X38" s="255"/>
      <c r="Y38" s="275"/>
      <c r="Z38" s="12"/>
      <c r="AA38" s="261" t="s">
        <v>4</v>
      </c>
      <c r="AB38" s="262"/>
      <c r="AC38" s="261" t="s">
        <v>23</v>
      </c>
      <c r="AD38" s="263" t="str">
        <f t="shared" si="3"/>
        <v>-</v>
      </c>
      <c r="AE38" s="276"/>
      <c r="AF38" s="276"/>
      <c r="AG38" s="276"/>
      <c r="AH38" s="276"/>
      <c r="AI38" s="276"/>
      <c r="AJ38" s="12"/>
      <c r="AK38" s="261" t="s">
        <v>4</v>
      </c>
      <c r="AL38" s="16"/>
      <c r="AM38" s="261" t="s">
        <v>23</v>
      </c>
      <c r="AN38" s="263" t="str">
        <f t="shared" si="4"/>
        <v>-</v>
      </c>
      <c r="AO38" s="102"/>
      <c r="AP38" s="335"/>
      <c r="AQ38" s="335"/>
      <c r="AR38" s="335"/>
      <c r="AS38" s="18"/>
      <c r="AT38" s="18"/>
      <c r="AU38" s="155"/>
      <c r="AV38" s="22"/>
      <c r="AW38" s="22"/>
      <c r="AX38" s="155"/>
      <c r="AY38" s="156"/>
      <c r="AZ38" s="155"/>
      <c r="BA38" s="22"/>
      <c r="BB38" s="22"/>
      <c r="BC38" s="156"/>
      <c r="BD38" s="156"/>
      <c r="BE38" s="156"/>
      <c r="BF38" s="157"/>
      <c r="BG38" s="154"/>
      <c r="BH38" s="31"/>
      <c r="BI38" s="31"/>
      <c r="BJ38" s="18"/>
      <c r="BK38" s="18"/>
      <c r="BL38" s="154"/>
      <c r="BM38" s="31"/>
      <c r="BN38" s="31"/>
      <c r="BO38" s="18"/>
      <c r="BP38" s="18"/>
      <c r="BQ38" s="2"/>
      <c r="BR38" s="22"/>
      <c r="BS38" s="98"/>
      <c r="BT38" s="154"/>
      <c r="BU38" s="154"/>
      <c r="BV38" s="154"/>
      <c r="BW38" s="31"/>
      <c r="BX38" s="154"/>
      <c r="BY38" s="154"/>
      <c r="BZ38" s="31"/>
      <c r="CA38" s="154"/>
      <c r="CB38" s="154"/>
      <c r="CC38" s="18"/>
      <c r="CD38" s="18"/>
      <c r="CE38" s="26"/>
      <c r="CF38" s="26"/>
      <c r="CG38" s="26"/>
      <c r="CH38" s="18"/>
      <c r="CI38" s="18"/>
      <c r="CJ38" s="206"/>
      <c r="CK38" s="9"/>
      <c r="CL38" s="156"/>
      <c r="CM38" s="22"/>
      <c r="CN38" s="22"/>
      <c r="CO38" s="22"/>
      <c r="CP38" s="18"/>
      <c r="CQ38" s="98"/>
      <c r="CR38" s="294"/>
      <c r="CS38" s="26"/>
      <c r="CT38" s="26"/>
      <c r="CU38" s="26"/>
      <c r="CV38" s="18"/>
      <c r="CW38" s="18"/>
      <c r="CX38" s="26"/>
      <c r="CY38" s="26"/>
      <c r="CZ38" s="26"/>
      <c r="DA38" s="18"/>
      <c r="DB38" s="18"/>
      <c r="DC38" s="31"/>
      <c r="DD38" s="31"/>
      <c r="DE38" s="31"/>
      <c r="DF38" s="9"/>
      <c r="DG38" s="31"/>
      <c r="DH38" s="31"/>
      <c r="DI38" s="31"/>
      <c r="DJ38" s="9"/>
      <c r="DK38" s="31"/>
      <c r="DL38" s="31"/>
      <c r="DM38" s="31"/>
      <c r="DN38" s="9"/>
      <c r="DO38" s="31"/>
      <c r="DP38" s="31"/>
      <c r="DQ38" s="31"/>
      <c r="DR38" s="9"/>
      <c r="DS38" s="286"/>
      <c r="DT38" s="31"/>
      <c r="DU38" s="31"/>
      <c r="DV38" s="31"/>
      <c r="DW38" s="9"/>
      <c r="DX38" s="9"/>
      <c r="DY38" s="286"/>
      <c r="DZ38" s="286"/>
      <c r="EA38" s="291"/>
      <c r="EB38" s="9"/>
      <c r="EC38" s="94"/>
      <c r="ED38" s="286"/>
      <c r="EE38" s="31"/>
      <c r="EF38" s="31"/>
      <c r="EG38" s="31"/>
      <c r="EH38" s="9"/>
      <c r="EI38" s="9"/>
      <c r="EJ38" s="286"/>
      <c r="EK38" s="286"/>
      <c r="EL38" s="286"/>
      <c r="EM38" s="30"/>
      <c r="EN38" s="250"/>
      <c r="EO38" s="9"/>
      <c r="EP38" s="286"/>
      <c r="EQ38" s="31"/>
      <c r="ER38" s="31"/>
      <c r="ES38" s="31"/>
      <c r="ET38" s="9"/>
      <c r="EU38" s="9"/>
      <c r="EV38" s="123"/>
      <c r="EW38" s="188"/>
      <c r="EX38" s="188"/>
      <c r="EY38" s="31"/>
      <c r="EZ38" s="31"/>
      <c r="FA38" s="31"/>
      <c r="FB38" s="9"/>
      <c r="FC38" s="94"/>
      <c r="FD38" s="31"/>
      <c r="FE38" s="31"/>
      <c r="FF38" s="31"/>
      <c r="FG38" s="9"/>
      <c r="FH38" s="94"/>
      <c r="FI38" s="188"/>
      <c r="FJ38" s="424"/>
      <c r="FK38" s="123"/>
      <c r="FL38" s="123"/>
      <c r="FM38" s="29"/>
      <c r="FN38" s="29"/>
      <c r="FO38" s="29"/>
      <c r="FP38" s="94"/>
      <c r="FQ38" s="29"/>
      <c r="FR38" s="29"/>
      <c r="FS38" s="29"/>
      <c r="FT38" s="94"/>
      <c r="FU38" s="29"/>
      <c r="FV38" s="29"/>
      <c r="FW38" s="29"/>
      <c r="FX38" s="94"/>
      <c r="FY38" s="201"/>
      <c r="FZ38" s="26"/>
      <c r="GA38" s="22"/>
      <c r="GB38" s="22"/>
      <c r="GC38" s="9"/>
      <c r="GD38" s="22"/>
      <c r="GE38" s="22"/>
      <c r="GF38" s="123"/>
      <c r="GG38" s="122"/>
      <c r="GH38" s="122"/>
      <c r="GI38" s="122"/>
      <c r="GJ38" s="120"/>
      <c r="GK38" s="123"/>
      <c r="GL38" s="195"/>
    </row>
    <row r="39" spans="1:194" ht="16" customHeight="1" x14ac:dyDescent="0.3">
      <c r="A39" s="150">
        <v>34</v>
      </c>
      <c r="B39" s="11"/>
      <c r="C39" s="11"/>
      <c r="D39" s="3"/>
      <c r="E39" s="3"/>
      <c r="F39" s="5" t="str">
        <f t="shared" si="0"/>
        <v/>
      </c>
      <c r="G39" s="5" t="s">
        <v>441</v>
      </c>
      <c r="H39" s="6" t="str">
        <f t="shared" si="1"/>
        <v>-</v>
      </c>
      <c r="I39" s="6" t="s">
        <v>441</v>
      </c>
      <c r="J39" s="7" t="str">
        <f t="shared" si="2"/>
        <v>-</v>
      </c>
      <c r="K39" s="22"/>
      <c r="L39" s="22"/>
      <c r="M39" s="22"/>
      <c r="N39" s="246"/>
      <c r="O39" s="246"/>
      <c r="P39" s="246"/>
      <c r="Q39" s="337"/>
      <c r="R39" s="4"/>
      <c r="S39" s="4"/>
      <c r="T39" s="4"/>
      <c r="U39" s="4"/>
      <c r="V39" s="4"/>
      <c r="W39" s="18"/>
      <c r="X39" s="255"/>
      <c r="Y39" s="275"/>
      <c r="Z39" s="12"/>
      <c r="AA39" s="261" t="s">
        <v>4</v>
      </c>
      <c r="AB39" s="262"/>
      <c r="AC39" s="261" t="s">
        <v>23</v>
      </c>
      <c r="AD39" s="263" t="str">
        <f t="shared" si="3"/>
        <v>-</v>
      </c>
      <c r="AE39" s="276"/>
      <c r="AF39" s="276"/>
      <c r="AG39" s="276"/>
      <c r="AH39" s="276"/>
      <c r="AI39" s="276"/>
      <c r="AJ39" s="12"/>
      <c r="AK39" s="261" t="s">
        <v>4</v>
      </c>
      <c r="AL39" s="16"/>
      <c r="AM39" s="261" t="s">
        <v>23</v>
      </c>
      <c r="AN39" s="263" t="str">
        <f t="shared" si="4"/>
        <v>-</v>
      </c>
      <c r="AO39" s="102"/>
      <c r="AP39" s="335"/>
      <c r="AQ39" s="335"/>
      <c r="AR39" s="335"/>
      <c r="AS39" s="18"/>
      <c r="AT39" s="18"/>
      <c r="AU39" s="155"/>
      <c r="AV39" s="22"/>
      <c r="AW39" s="22"/>
      <c r="AX39" s="155"/>
      <c r="AY39" s="156"/>
      <c r="AZ39" s="155"/>
      <c r="BA39" s="22"/>
      <c r="BB39" s="22"/>
      <c r="BC39" s="156"/>
      <c r="BD39" s="156"/>
      <c r="BE39" s="156"/>
      <c r="BF39" s="157"/>
      <c r="BG39" s="154"/>
      <c r="BH39" s="31"/>
      <c r="BI39" s="31"/>
      <c r="BJ39" s="18"/>
      <c r="BK39" s="18"/>
      <c r="BL39" s="154"/>
      <c r="BM39" s="31"/>
      <c r="BN39" s="31"/>
      <c r="BO39" s="18"/>
      <c r="BP39" s="18"/>
      <c r="BQ39" s="2"/>
      <c r="BR39" s="22"/>
      <c r="BS39" s="98"/>
      <c r="BT39" s="154"/>
      <c r="BU39" s="154"/>
      <c r="BV39" s="154"/>
      <c r="BW39" s="31"/>
      <c r="BX39" s="154"/>
      <c r="BY39" s="154"/>
      <c r="BZ39" s="31"/>
      <c r="CA39" s="154"/>
      <c r="CB39" s="154"/>
      <c r="CC39" s="18"/>
      <c r="CD39" s="18"/>
      <c r="CE39" s="26"/>
      <c r="CF39" s="26"/>
      <c r="CG39" s="26"/>
      <c r="CH39" s="18"/>
      <c r="CI39" s="18"/>
      <c r="CJ39" s="206"/>
      <c r="CK39" s="9"/>
      <c r="CL39" s="156"/>
      <c r="CM39" s="22"/>
      <c r="CN39" s="22"/>
      <c r="CO39" s="22"/>
      <c r="CP39" s="18"/>
      <c r="CQ39" s="98"/>
      <c r="CR39" s="294"/>
      <c r="CS39" s="26"/>
      <c r="CT39" s="26"/>
      <c r="CU39" s="26"/>
      <c r="CV39" s="18"/>
      <c r="CW39" s="18"/>
      <c r="CX39" s="26"/>
      <c r="CY39" s="26"/>
      <c r="CZ39" s="26"/>
      <c r="DA39" s="18"/>
      <c r="DB39" s="18"/>
      <c r="DC39" s="31"/>
      <c r="DD39" s="31"/>
      <c r="DE39" s="31"/>
      <c r="DF39" s="9"/>
      <c r="DG39" s="31"/>
      <c r="DH39" s="31"/>
      <c r="DI39" s="31"/>
      <c r="DJ39" s="9"/>
      <c r="DK39" s="31"/>
      <c r="DL39" s="31"/>
      <c r="DM39" s="31"/>
      <c r="DN39" s="9"/>
      <c r="DO39" s="31"/>
      <c r="DP39" s="31"/>
      <c r="DQ39" s="31"/>
      <c r="DR39" s="9"/>
      <c r="DS39" s="286"/>
      <c r="DT39" s="31"/>
      <c r="DU39" s="31"/>
      <c r="DV39" s="31"/>
      <c r="DW39" s="9"/>
      <c r="DX39" s="9"/>
      <c r="DY39" s="286"/>
      <c r="DZ39" s="286"/>
      <c r="EA39" s="291"/>
      <c r="EB39" s="9"/>
      <c r="EC39" s="94"/>
      <c r="ED39" s="286"/>
      <c r="EE39" s="31"/>
      <c r="EF39" s="31"/>
      <c r="EG39" s="31"/>
      <c r="EH39" s="9"/>
      <c r="EI39" s="9"/>
      <c r="EJ39" s="286"/>
      <c r="EK39" s="286"/>
      <c r="EL39" s="286"/>
      <c r="EM39" s="30"/>
      <c r="EN39" s="250"/>
      <c r="EO39" s="9"/>
      <c r="EP39" s="286"/>
      <c r="EQ39" s="31"/>
      <c r="ER39" s="31"/>
      <c r="ES39" s="31"/>
      <c r="ET39" s="9"/>
      <c r="EU39" s="9"/>
      <c r="EV39" s="123"/>
      <c r="EW39" s="188"/>
      <c r="EX39" s="188"/>
      <c r="EY39" s="31"/>
      <c r="EZ39" s="31"/>
      <c r="FA39" s="31"/>
      <c r="FB39" s="9"/>
      <c r="FC39" s="94"/>
      <c r="FD39" s="31"/>
      <c r="FE39" s="31"/>
      <c r="FF39" s="31"/>
      <c r="FG39" s="9"/>
      <c r="FH39" s="94"/>
      <c r="FI39" s="188"/>
      <c r="FJ39" s="424"/>
      <c r="FK39" s="123"/>
      <c r="FL39" s="123"/>
      <c r="FM39" s="29"/>
      <c r="FN39" s="29"/>
      <c r="FO39" s="29"/>
      <c r="FP39" s="94"/>
      <c r="FQ39" s="29"/>
      <c r="FR39" s="29"/>
      <c r="FS39" s="29"/>
      <c r="FT39" s="94"/>
      <c r="FU39" s="29"/>
      <c r="FV39" s="29"/>
      <c r="FW39" s="29"/>
      <c r="FX39" s="94"/>
      <c r="FY39" s="201"/>
      <c r="FZ39" s="26"/>
      <c r="GA39" s="22"/>
      <c r="GB39" s="22"/>
      <c r="GC39" s="9"/>
      <c r="GD39" s="22"/>
      <c r="GE39" s="22"/>
      <c r="GF39" s="123"/>
      <c r="GG39" s="122"/>
      <c r="GH39" s="122"/>
      <c r="GI39" s="122"/>
      <c r="GJ39" s="120"/>
      <c r="GK39" s="123"/>
      <c r="GL39" s="195"/>
    </row>
    <row r="40" spans="1:194" ht="16" customHeight="1" x14ac:dyDescent="0.3">
      <c r="A40" s="150">
        <v>35</v>
      </c>
      <c r="B40" s="11"/>
      <c r="C40" s="11"/>
      <c r="D40" s="3"/>
      <c r="E40" s="3"/>
      <c r="F40" s="5" t="str">
        <f t="shared" si="0"/>
        <v/>
      </c>
      <c r="G40" s="5" t="s">
        <v>441</v>
      </c>
      <c r="H40" s="6" t="str">
        <f t="shared" si="1"/>
        <v>-</v>
      </c>
      <c r="I40" s="6" t="s">
        <v>441</v>
      </c>
      <c r="J40" s="7" t="str">
        <f t="shared" si="2"/>
        <v>-</v>
      </c>
      <c r="K40" s="22"/>
      <c r="L40" s="22"/>
      <c r="M40" s="22"/>
      <c r="N40" s="246"/>
      <c r="O40" s="246"/>
      <c r="P40" s="246"/>
      <c r="Q40" s="337"/>
      <c r="R40" s="4"/>
      <c r="S40" s="4"/>
      <c r="T40" s="4"/>
      <c r="U40" s="4"/>
      <c r="V40" s="4"/>
      <c r="W40" s="18"/>
      <c r="X40" s="255"/>
      <c r="Y40" s="275"/>
      <c r="Z40" s="12"/>
      <c r="AA40" s="261" t="s">
        <v>4</v>
      </c>
      <c r="AB40" s="262"/>
      <c r="AC40" s="261" t="s">
        <v>23</v>
      </c>
      <c r="AD40" s="263" t="str">
        <f t="shared" si="3"/>
        <v>-</v>
      </c>
      <c r="AE40" s="276"/>
      <c r="AF40" s="276"/>
      <c r="AG40" s="276"/>
      <c r="AH40" s="276"/>
      <c r="AI40" s="276"/>
      <c r="AJ40" s="12"/>
      <c r="AK40" s="261" t="s">
        <v>4</v>
      </c>
      <c r="AL40" s="16"/>
      <c r="AM40" s="261" t="s">
        <v>23</v>
      </c>
      <c r="AN40" s="263" t="str">
        <f t="shared" si="4"/>
        <v>-</v>
      </c>
      <c r="AO40" s="102"/>
      <c r="AP40" s="335"/>
      <c r="AQ40" s="335"/>
      <c r="AR40" s="335"/>
      <c r="AS40" s="18"/>
      <c r="AT40" s="18"/>
      <c r="AU40" s="155"/>
      <c r="AV40" s="22"/>
      <c r="AW40" s="22"/>
      <c r="AX40" s="155"/>
      <c r="AY40" s="156"/>
      <c r="AZ40" s="155"/>
      <c r="BA40" s="22"/>
      <c r="BB40" s="22"/>
      <c r="BC40" s="156"/>
      <c r="BD40" s="156"/>
      <c r="BE40" s="156"/>
      <c r="BF40" s="157"/>
      <c r="BG40" s="154"/>
      <c r="BH40" s="31"/>
      <c r="BI40" s="31"/>
      <c r="BJ40" s="18"/>
      <c r="BK40" s="18"/>
      <c r="BL40" s="154"/>
      <c r="BM40" s="31"/>
      <c r="BN40" s="31"/>
      <c r="BO40" s="18"/>
      <c r="BP40" s="18"/>
      <c r="BQ40" s="2"/>
      <c r="BR40" s="22"/>
      <c r="BS40" s="98"/>
      <c r="BT40" s="154"/>
      <c r="BU40" s="154"/>
      <c r="BV40" s="154"/>
      <c r="BW40" s="31"/>
      <c r="BX40" s="154"/>
      <c r="BY40" s="154"/>
      <c r="BZ40" s="31"/>
      <c r="CA40" s="154"/>
      <c r="CB40" s="154"/>
      <c r="CC40" s="18"/>
      <c r="CD40" s="18"/>
      <c r="CE40" s="26"/>
      <c r="CF40" s="26"/>
      <c r="CG40" s="26"/>
      <c r="CH40" s="18"/>
      <c r="CI40" s="18"/>
      <c r="CJ40" s="206"/>
      <c r="CK40" s="9"/>
      <c r="CL40" s="156"/>
      <c r="CM40" s="22"/>
      <c r="CN40" s="22"/>
      <c r="CO40" s="22"/>
      <c r="CP40" s="18"/>
      <c r="CQ40" s="98"/>
      <c r="CR40" s="294"/>
      <c r="CS40" s="26"/>
      <c r="CT40" s="26"/>
      <c r="CU40" s="26"/>
      <c r="CV40" s="18"/>
      <c r="CW40" s="18"/>
      <c r="CX40" s="26"/>
      <c r="CY40" s="26"/>
      <c r="CZ40" s="26"/>
      <c r="DA40" s="18"/>
      <c r="DB40" s="18"/>
      <c r="DC40" s="31"/>
      <c r="DD40" s="31"/>
      <c r="DE40" s="31"/>
      <c r="DF40" s="9"/>
      <c r="DG40" s="31"/>
      <c r="DH40" s="31"/>
      <c r="DI40" s="31"/>
      <c r="DJ40" s="9"/>
      <c r="DK40" s="31"/>
      <c r="DL40" s="31"/>
      <c r="DM40" s="31"/>
      <c r="DN40" s="9"/>
      <c r="DO40" s="31"/>
      <c r="DP40" s="31"/>
      <c r="DQ40" s="31"/>
      <c r="DR40" s="9"/>
      <c r="DS40" s="286"/>
      <c r="DT40" s="31"/>
      <c r="DU40" s="31"/>
      <c r="DV40" s="31"/>
      <c r="DW40" s="9"/>
      <c r="DX40" s="9"/>
      <c r="DY40" s="286"/>
      <c r="DZ40" s="286"/>
      <c r="EA40" s="291"/>
      <c r="EB40" s="9"/>
      <c r="EC40" s="94"/>
      <c r="ED40" s="286"/>
      <c r="EE40" s="31"/>
      <c r="EF40" s="31"/>
      <c r="EG40" s="31"/>
      <c r="EH40" s="9"/>
      <c r="EI40" s="9"/>
      <c r="EJ40" s="286"/>
      <c r="EK40" s="286"/>
      <c r="EL40" s="286"/>
      <c r="EM40" s="30"/>
      <c r="EN40" s="250"/>
      <c r="EO40" s="9"/>
      <c r="EP40" s="286"/>
      <c r="EQ40" s="31"/>
      <c r="ER40" s="31"/>
      <c r="ES40" s="31"/>
      <c r="ET40" s="9"/>
      <c r="EU40" s="9"/>
      <c r="EV40" s="123"/>
      <c r="EW40" s="188"/>
      <c r="EX40" s="188"/>
      <c r="EY40" s="31"/>
      <c r="EZ40" s="31"/>
      <c r="FA40" s="31"/>
      <c r="FB40" s="9"/>
      <c r="FC40" s="94"/>
      <c r="FD40" s="31"/>
      <c r="FE40" s="31"/>
      <c r="FF40" s="31"/>
      <c r="FG40" s="9"/>
      <c r="FH40" s="94"/>
      <c r="FI40" s="188"/>
      <c r="FJ40" s="424"/>
      <c r="FK40" s="123"/>
      <c r="FL40" s="123"/>
      <c r="FM40" s="29"/>
      <c r="FN40" s="29"/>
      <c r="FO40" s="29"/>
      <c r="FP40" s="94"/>
      <c r="FQ40" s="29"/>
      <c r="FR40" s="29"/>
      <c r="FS40" s="29"/>
      <c r="FT40" s="94"/>
      <c r="FU40" s="29"/>
      <c r="FV40" s="29"/>
      <c r="FW40" s="29"/>
      <c r="FX40" s="94"/>
      <c r="FY40" s="201"/>
      <c r="FZ40" s="26"/>
      <c r="GA40" s="22"/>
      <c r="GB40" s="22"/>
      <c r="GC40" s="9"/>
      <c r="GD40" s="22"/>
      <c r="GE40" s="22"/>
      <c r="GF40" s="123"/>
      <c r="GG40" s="122"/>
      <c r="GH40" s="122"/>
      <c r="GI40" s="122"/>
      <c r="GJ40" s="120"/>
      <c r="GK40" s="123"/>
      <c r="GL40" s="195"/>
    </row>
    <row r="41" spans="1:194" ht="16" customHeight="1" x14ac:dyDescent="0.3">
      <c r="A41" s="150">
        <v>36</v>
      </c>
      <c r="B41" s="11"/>
      <c r="C41" s="11"/>
      <c r="D41" s="3"/>
      <c r="E41" s="3"/>
      <c r="F41" s="5" t="str">
        <f t="shared" si="0"/>
        <v/>
      </c>
      <c r="G41" s="5" t="s">
        <v>441</v>
      </c>
      <c r="H41" s="6" t="str">
        <f t="shared" si="1"/>
        <v>-</v>
      </c>
      <c r="I41" s="6" t="s">
        <v>441</v>
      </c>
      <c r="J41" s="7" t="str">
        <f t="shared" si="2"/>
        <v>-</v>
      </c>
      <c r="K41" s="22"/>
      <c r="L41" s="22"/>
      <c r="M41" s="22"/>
      <c r="N41" s="246"/>
      <c r="O41" s="246"/>
      <c r="P41" s="246"/>
      <c r="Q41" s="337"/>
      <c r="R41" s="4"/>
      <c r="S41" s="4"/>
      <c r="T41" s="4"/>
      <c r="U41" s="4"/>
      <c r="V41" s="4"/>
      <c r="W41" s="18"/>
      <c r="X41" s="255"/>
      <c r="Y41" s="275"/>
      <c r="Z41" s="12"/>
      <c r="AA41" s="261" t="s">
        <v>4</v>
      </c>
      <c r="AB41" s="262"/>
      <c r="AC41" s="261" t="s">
        <v>23</v>
      </c>
      <c r="AD41" s="263" t="str">
        <f t="shared" si="3"/>
        <v>-</v>
      </c>
      <c r="AE41" s="276"/>
      <c r="AF41" s="276"/>
      <c r="AG41" s="276"/>
      <c r="AH41" s="276"/>
      <c r="AI41" s="276"/>
      <c r="AJ41" s="12"/>
      <c r="AK41" s="261" t="s">
        <v>4</v>
      </c>
      <c r="AL41" s="16"/>
      <c r="AM41" s="261" t="s">
        <v>23</v>
      </c>
      <c r="AN41" s="263" t="str">
        <f t="shared" si="4"/>
        <v>-</v>
      </c>
      <c r="AO41" s="102"/>
      <c r="AP41" s="335"/>
      <c r="AQ41" s="335"/>
      <c r="AR41" s="335"/>
      <c r="AS41" s="18"/>
      <c r="AT41" s="18"/>
      <c r="AU41" s="155"/>
      <c r="AV41" s="22"/>
      <c r="AW41" s="22"/>
      <c r="AX41" s="155"/>
      <c r="AY41" s="156"/>
      <c r="AZ41" s="155"/>
      <c r="BA41" s="22"/>
      <c r="BB41" s="22"/>
      <c r="BC41" s="156"/>
      <c r="BD41" s="156"/>
      <c r="BE41" s="156"/>
      <c r="BF41" s="157"/>
      <c r="BG41" s="154"/>
      <c r="BH41" s="31"/>
      <c r="BI41" s="31"/>
      <c r="BJ41" s="18"/>
      <c r="BK41" s="18"/>
      <c r="BL41" s="154"/>
      <c r="BM41" s="31"/>
      <c r="BN41" s="31"/>
      <c r="BO41" s="18"/>
      <c r="BP41" s="18"/>
      <c r="BQ41" s="2"/>
      <c r="BR41" s="22"/>
      <c r="BS41" s="98"/>
      <c r="BT41" s="154"/>
      <c r="BU41" s="154"/>
      <c r="BV41" s="154"/>
      <c r="BW41" s="31"/>
      <c r="BX41" s="154"/>
      <c r="BY41" s="154"/>
      <c r="BZ41" s="31"/>
      <c r="CA41" s="154"/>
      <c r="CB41" s="154"/>
      <c r="CC41" s="18"/>
      <c r="CD41" s="18"/>
      <c r="CE41" s="26"/>
      <c r="CF41" s="26"/>
      <c r="CG41" s="26"/>
      <c r="CH41" s="18"/>
      <c r="CI41" s="18"/>
      <c r="CJ41" s="206"/>
      <c r="CK41" s="9"/>
      <c r="CL41" s="156"/>
      <c r="CM41" s="22"/>
      <c r="CN41" s="22"/>
      <c r="CO41" s="22"/>
      <c r="CP41" s="18"/>
      <c r="CQ41" s="98"/>
      <c r="CR41" s="294"/>
      <c r="CS41" s="26"/>
      <c r="CT41" s="26"/>
      <c r="CU41" s="26"/>
      <c r="CV41" s="18"/>
      <c r="CW41" s="18"/>
      <c r="CX41" s="26"/>
      <c r="CY41" s="26"/>
      <c r="CZ41" s="26"/>
      <c r="DA41" s="18"/>
      <c r="DB41" s="18"/>
      <c r="DC41" s="31"/>
      <c r="DD41" s="31"/>
      <c r="DE41" s="31"/>
      <c r="DF41" s="9"/>
      <c r="DG41" s="31"/>
      <c r="DH41" s="31"/>
      <c r="DI41" s="31"/>
      <c r="DJ41" s="9"/>
      <c r="DK41" s="31"/>
      <c r="DL41" s="31"/>
      <c r="DM41" s="31"/>
      <c r="DN41" s="9"/>
      <c r="DO41" s="31"/>
      <c r="DP41" s="31"/>
      <c r="DQ41" s="31"/>
      <c r="DR41" s="9"/>
      <c r="DS41" s="286"/>
      <c r="DT41" s="31"/>
      <c r="DU41" s="31"/>
      <c r="DV41" s="31"/>
      <c r="DW41" s="9"/>
      <c r="DX41" s="9"/>
      <c r="DY41" s="286"/>
      <c r="DZ41" s="286"/>
      <c r="EA41" s="291"/>
      <c r="EB41" s="9"/>
      <c r="EC41" s="94"/>
      <c r="ED41" s="286"/>
      <c r="EE41" s="31"/>
      <c r="EF41" s="31"/>
      <c r="EG41" s="31"/>
      <c r="EH41" s="9"/>
      <c r="EI41" s="9"/>
      <c r="EJ41" s="286"/>
      <c r="EK41" s="286"/>
      <c r="EL41" s="286"/>
      <c r="EM41" s="30"/>
      <c r="EN41" s="250"/>
      <c r="EO41" s="9"/>
      <c r="EP41" s="286"/>
      <c r="EQ41" s="31"/>
      <c r="ER41" s="31"/>
      <c r="ES41" s="31"/>
      <c r="ET41" s="9"/>
      <c r="EU41" s="9"/>
      <c r="EV41" s="123"/>
      <c r="EW41" s="188"/>
      <c r="EX41" s="188"/>
      <c r="EY41" s="31"/>
      <c r="EZ41" s="31"/>
      <c r="FA41" s="31"/>
      <c r="FB41" s="9"/>
      <c r="FC41" s="94"/>
      <c r="FD41" s="31"/>
      <c r="FE41" s="31"/>
      <c r="FF41" s="31"/>
      <c r="FG41" s="9"/>
      <c r="FH41" s="94"/>
      <c r="FI41" s="188"/>
      <c r="FJ41" s="424"/>
      <c r="FK41" s="123"/>
      <c r="FL41" s="123"/>
      <c r="FM41" s="29"/>
      <c r="FN41" s="29"/>
      <c r="FO41" s="29"/>
      <c r="FP41" s="94"/>
      <c r="FQ41" s="29"/>
      <c r="FR41" s="29"/>
      <c r="FS41" s="29"/>
      <c r="FT41" s="94"/>
      <c r="FU41" s="29"/>
      <c r="FV41" s="29"/>
      <c r="FW41" s="29"/>
      <c r="FX41" s="94"/>
      <c r="FY41" s="201"/>
      <c r="FZ41" s="26"/>
      <c r="GA41" s="22"/>
      <c r="GB41" s="22"/>
      <c r="GC41" s="9"/>
      <c r="GD41" s="22"/>
      <c r="GE41" s="22"/>
      <c r="GF41" s="123"/>
      <c r="GG41" s="122"/>
      <c r="GH41" s="122"/>
      <c r="GI41" s="122"/>
      <c r="GJ41" s="120"/>
      <c r="GK41" s="123"/>
      <c r="GL41" s="195"/>
    </row>
    <row r="42" spans="1:194" ht="16" customHeight="1" x14ac:dyDescent="0.3">
      <c r="A42" s="150">
        <v>37</v>
      </c>
      <c r="B42" s="11"/>
      <c r="C42" s="11"/>
      <c r="D42" s="3"/>
      <c r="E42" s="3"/>
      <c r="F42" s="5" t="str">
        <f t="shared" si="0"/>
        <v/>
      </c>
      <c r="G42" s="5" t="s">
        <v>441</v>
      </c>
      <c r="H42" s="6" t="str">
        <f t="shared" si="1"/>
        <v>-</v>
      </c>
      <c r="I42" s="6" t="s">
        <v>441</v>
      </c>
      <c r="J42" s="7" t="str">
        <f t="shared" si="2"/>
        <v>-</v>
      </c>
      <c r="K42" s="22"/>
      <c r="L42" s="22"/>
      <c r="M42" s="22"/>
      <c r="N42" s="246"/>
      <c r="O42" s="246"/>
      <c r="P42" s="246"/>
      <c r="Q42" s="337"/>
      <c r="R42" s="4"/>
      <c r="S42" s="4"/>
      <c r="T42" s="4"/>
      <c r="U42" s="4"/>
      <c r="V42" s="4"/>
      <c r="W42" s="18"/>
      <c r="X42" s="255"/>
      <c r="Y42" s="275"/>
      <c r="Z42" s="12"/>
      <c r="AA42" s="261" t="s">
        <v>4</v>
      </c>
      <c r="AB42" s="262"/>
      <c r="AC42" s="261" t="s">
        <v>23</v>
      </c>
      <c r="AD42" s="263" t="str">
        <f t="shared" si="3"/>
        <v>-</v>
      </c>
      <c r="AE42" s="276"/>
      <c r="AF42" s="276"/>
      <c r="AG42" s="276"/>
      <c r="AH42" s="276"/>
      <c r="AI42" s="276"/>
      <c r="AJ42" s="12"/>
      <c r="AK42" s="261" t="s">
        <v>4</v>
      </c>
      <c r="AL42" s="16"/>
      <c r="AM42" s="261" t="s">
        <v>23</v>
      </c>
      <c r="AN42" s="263" t="str">
        <f t="shared" si="4"/>
        <v>-</v>
      </c>
      <c r="AO42" s="102"/>
      <c r="AP42" s="335"/>
      <c r="AQ42" s="335"/>
      <c r="AR42" s="335"/>
      <c r="AS42" s="18"/>
      <c r="AT42" s="18"/>
      <c r="AU42" s="155"/>
      <c r="AV42" s="22"/>
      <c r="AW42" s="22"/>
      <c r="AX42" s="155"/>
      <c r="AY42" s="156"/>
      <c r="AZ42" s="155"/>
      <c r="BA42" s="22"/>
      <c r="BB42" s="22"/>
      <c r="BC42" s="156"/>
      <c r="BD42" s="156"/>
      <c r="BE42" s="156"/>
      <c r="BF42" s="157"/>
      <c r="BG42" s="154"/>
      <c r="BH42" s="31"/>
      <c r="BI42" s="31"/>
      <c r="BJ42" s="18"/>
      <c r="BK42" s="18"/>
      <c r="BL42" s="154"/>
      <c r="BM42" s="31"/>
      <c r="BN42" s="31"/>
      <c r="BO42" s="18"/>
      <c r="BP42" s="18"/>
      <c r="BQ42" s="2"/>
      <c r="BR42" s="22"/>
      <c r="BS42" s="98"/>
      <c r="BT42" s="154"/>
      <c r="BU42" s="154"/>
      <c r="BV42" s="154"/>
      <c r="BW42" s="31"/>
      <c r="BX42" s="154"/>
      <c r="BY42" s="154"/>
      <c r="BZ42" s="31"/>
      <c r="CA42" s="154"/>
      <c r="CB42" s="154"/>
      <c r="CC42" s="18"/>
      <c r="CD42" s="18"/>
      <c r="CE42" s="26"/>
      <c r="CF42" s="26"/>
      <c r="CG42" s="26"/>
      <c r="CH42" s="18"/>
      <c r="CI42" s="18"/>
      <c r="CJ42" s="206"/>
      <c r="CK42" s="9"/>
      <c r="CL42" s="156"/>
      <c r="CM42" s="22"/>
      <c r="CN42" s="22"/>
      <c r="CO42" s="22"/>
      <c r="CP42" s="18"/>
      <c r="CQ42" s="98"/>
      <c r="CR42" s="294"/>
      <c r="CS42" s="26"/>
      <c r="CT42" s="26"/>
      <c r="CU42" s="26"/>
      <c r="CV42" s="18"/>
      <c r="CW42" s="18"/>
      <c r="CX42" s="26"/>
      <c r="CY42" s="26"/>
      <c r="CZ42" s="26"/>
      <c r="DA42" s="18"/>
      <c r="DB42" s="18"/>
      <c r="DC42" s="31"/>
      <c r="DD42" s="31"/>
      <c r="DE42" s="31"/>
      <c r="DF42" s="9"/>
      <c r="DG42" s="31"/>
      <c r="DH42" s="31"/>
      <c r="DI42" s="31"/>
      <c r="DJ42" s="9"/>
      <c r="DK42" s="31"/>
      <c r="DL42" s="31"/>
      <c r="DM42" s="31"/>
      <c r="DN42" s="9"/>
      <c r="DO42" s="31"/>
      <c r="DP42" s="31"/>
      <c r="DQ42" s="31"/>
      <c r="DR42" s="9"/>
      <c r="DS42" s="286"/>
      <c r="DT42" s="31"/>
      <c r="DU42" s="31"/>
      <c r="DV42" s="31"/>
      <c r="DW42" s="9"/>
      <c r="DX42" s="9"/>
      <c r="DY42" s="286"/>
      <c r="DZ42" s="286"/>
      <c r="EA42" s="291"/>
      <c r="EB42" s="9"/>
      <c r="EC42" s="94"/>
      <c r="ED42" s="286"/>
      <c r="EE42" s="31"/>
      <c r="EF42" s="31"/>
      <c r="EG42" s="31"/>
      <c r="EH42" s="9"/>
      <c r="EI42" s="9"/>
      <c r="EJ42" s="286"/>
      <c r="EK42" s="286"/>
      <c r="EL42" s="286"/>
      <c r="EM42" s="30"/>
      <c r="EN42" s="250"/>
      <c r="EO42" s="9"/>
      <c r="EP42" s="286"/>
      <c r="EQ42" s="31"/>
      <c r="ER42" s="31"/>
      <c r="ES42" s="31"/>
      <c r="ET42" s="9"/>
      <c r="EU42" s="9"/>
      <c r="EV42" s="123"/>
      <c r="EW42" s="188"/>
      <c r="EX42" s="188"/>
      <c r="EY42" s="31"/>
      <c r="EZ42" s="31"/>
      <c r="FA42" s="31"/>
      <c r="FB42" s="9"/>
      <c r="FC42" s="94"/>
      <c r="FD42" s="31"/>
      <c r="FE42" s="31"/>
      <c r="FF42" s="31"/>
      <c r="FG42" s="9"/>
      <c r="FH42" s="94"/>
      <c r="FI42" s="188"/>
      <c r="FJ42" s="424"/>
      <c r="FK42" s="123"/>
      <c r="FL42" s="123"/>
      <c r="FM42" s="29"/>
      <c r="FN42" s="29"/>
      <c r="FO42" s="29"/>
      <c r="FP42" s="94"/>
      <c r="FQ42" s="29"/>
      <c r="FR42" s="29"/>
      <c r="FS42" s="29"/>
      <c r="FT42" s="94"/>
      <c r="FU42" s="29"/>
      <c r="FV42" s="29"/>
      <c r="FW42" s="29"/>
      <c r="FX42" s="94"/>
      <c r="FY42" s="201"/>
      <c r="FZ42" s="26"/>
      <c r="GA42" s="22"/>
      <c r="GB42" s="22"/>
      <c r="GC42" s="9"/>
      <c r="GD42" s="22"/>
      <c r="GE42" s="22"/>
      <c r="GF42" s="123"/>
      <c r="GG42" s="122"/>
      <c r="GH42" s="122"/>
      <c r="GI42" s="122"/>
      <c r="GJ42" s="120"/>
      <c r="GK42" s="123"/>
      <c r="GL42" s="195"/>
    </row>
    <row r="43" spans="1:194" ht="16" customHeight="1" x14ac:dyDescent="0.3">
      <c r="A43" s="150">
        <v>38</v>
      </c>
      <c r="B43" s="11"/>
      <c r="C43" s="11"/>
      <c r="D43" s="3"/>
      <c r="E43" s="3"/>
      <c r="F43" s="5" t="str">
        <f t="shared" si="0"/>
        <v/>
      </c>
      <c r="G43" s="5" t="s">
        <v>441</v>
      </c>
      <c r="H43" s="6" t="str">
        <f t="shared" si="1"/>
        <v>-</v>
      </c>
      <c r="I43" s="6" t="s">
        <v>441</v>
      </c>
      <c r="J43" s="7" t="str">
        <f t="shared" si="2"/>
        <v>-</v>
      </c>
      <c r="K43" s="22"/>
      <c r="L43" s="22"/>
      <c r="M43" s="22"/>
      <c r="N43" s="246"/>
      <c r="O43" s="246"/>
      <c r="P43" s="246"/>
      <c r="Q43" s="337"/>
      <c r="R43" s="4"/>
      <c r="S43" s="4"/>
      <c r="T43" s="4"/>
      <c r="U43" s="4"/>
      <c r="V43" s="4"/>
      <c r="W43" s="18"/>
      <c r="X43" s="255"/>
      <c r="Y43" s="275"/>
      <c r="Z43" s="12"/>
      <c r="AA43" s="261" t="s">
        <v>4</v>
      </c>
      <c r="AB43" s="262"/>
      <c r="AC43" s="261"/>
      <c r="AD43" s="263" t="str">
        <f t="shared" si="3"/>
        <v>-</v>
      </c>
      <c r="AE43" s="276"/>
      <c r="AF43" s="276"/>
      <c r="AG43" s="276"/>
      <c r="AH43" s="276"/>
      <c r="AI43" s="276"/>
      <c r="AJ43" s="12"/>
      <c r="AK43" s="261" t="s">
        <v>4</v>
      </c>
      <c r="AL43" s="16"/>
      <c r="AM43" s="261"/>
      <c r="AN43" s="263" t="str">
        <f t="shared" si="4"/>
        <v>-</v>
      </c>
      <c r="AO43" s="102"/>
      <c r="AP43" s="335"/>
      <c r="AQ43" s="335"/>
      <c r="AR43" s="335"/>
      <c r="AS43" s="18"/>
      <c r="AT43" s="18"/>
      <c r="AU43" s="155"/>
      <c r="AV43" s="22"/>
      <c r="AW43" s="22"/>
      <c r="AX43" s="155"/>
      <c r="AY43" s="156"/>
      <c r="AZ43" s="155"/>
      <c r="BA43" s="22"/>
      <c r="BB43" s="22"/>
      <c r="BC43" s="156"/>
      <c r="BD43" s="156"/>
      <c r="BE43" s="156"/>
      <c r="BF43" s="157"/>
      <c r="BG43" s="154"/>
      <c r="BH43" s="31"/>
      <c r="BI43" s="31"/>
      <c r="BJ43" s="18"/>
      <c r="BK43" s="18"/>
      <c r="BL43" s="154"/>
      <c r="BM43" s="31"/>
      <c r="BN43" s="31"/>
      <c r="BO43" s="18"/>
      <c r="BP43" s="18"/>
      <c r="BQ43" s="2"/>
      <c r="BR43" s="22"/>
      <c r="BS43" s="98"/>
      <c r="BT43" s="154"/>
      <c r="BU43" s="154"/>
      <c r="BV43" s="154"/>
      <c r="BW43" s="31"/>
      <c r="BX43" s="154"/>
      <c r="BY43" s="154"/>
      <c r="BZ43" s="31"/>
      <c r="CA43" s="154"/>
      <c r="CB43" s="154"/>
      <c r="CC43" s="18"/>
      <c r="CD43" s="18"/>
      <c r="CE43" s="26"/>
      <c r="CF43" s="26"/>
      <c r="CG43" s="26"/>
      <c r="CH43" s="18"/>
      <c r="CI43" s="18"/>
      <c r="CJ43" s="206"/>
      <c r="CK43" s="9"/>
      <c r="CL43" s="156"/>
      <c r="CM43" s="22"/>
      <c r="CN43" s="22"/>
      <c r="CO43" s="22"/>
      <c r="CP43" s="18"/>
      <c r="CQ43" s="98"/>
      <c r="CR43" s="294"/>
      <c r="CS43" s="26"/>
      <c r="CT43" s="26"/>
      <c r="CU43" s="26"/>
      <c r="CV43" s="18"/>
      <c r="CW43" s="18"/>
      <c r="CX43" s="26"/>
      <c r="CY43" s="26"/>
      <c r="CZ43" s="26"/>
      <c r="DA43" s="18"/>
      <c r="DB43" s="18"/>
      <c r="DC43" s="31"/>
      <c r="DD43" s="31"/>
      <c r="DE43" s="31"/>
      <c r="DF43" s="9"/>
      <c r="DG43" s="31"/>
      <c r="DH43" s="31"/>
      <c r="DI43" s="31"/>
      <c r="DJ43" s="9"/>
      <c r="DK43" s="31"/>
      <c r="DL43" s="31"/>
      <c r="DM43" s="31"/>
      <c r="DN43" s="9"/>
      <c r="DO43" s="31"/>
      <c r="DP43" s="31"/>
      <c r="DQ43" s="31"/>
      <c r="DR43" s="9"/>
      <c r="DS43" s="286"/>
      <c r="DT43" s="31"/>
      <c r="DU43" s="31"/>
      <c r="DV43" s="31"/>
      <c r="DW43" s="9"/>
      <c r="DX43" s="9"/>
      <c r="DY43" s="286"/>
      <c r="DZ43" s="286"/>
      <c r="EA43" s="291"/>
      <c r="EB43" s="112"/>
      <c r="EC43" s="110"/>
      <c r="ED43" s="286"/>
      <c r="EE43" s="31"/>
      <c r="EF43" s="31"/>
      <c r="EG43" s="31"/>
      <c r="EH43" s="9"/>
      <c r="EI43" s="9"/>
      <c r="EJ43" s="286"/>
      <c r="EK43" s="286"/>
      <c r="EL43" s="286"/>
      <c r="EM43" s="30"/>
      <c r="EN43" s="250"/>
      <c r="EO43" s="9"/>
      <c r="EP43" s="286"/>
      <c r="EQ43" s="31"/>
      <c r="ER43" s="31"/>
      <c r="ES43" s="31"/>
      <c r="ET43" s="9"/>
      <c r="EU43" s="9"/>
      <c r="EV43" s="123"/>
      <c r="EW43" s="188"/>
      <c r="EX43" s="188"/>
      <c r="EY43" s="31"/>
      <c r="EZ43" s="31"/>
      <c r="FA43" s="31"/>
      <c r="FB43" s="9"/>
      <c r="FC43" s="94"/>
      <c r="FD43" s="31"/>
      <c r="FE43" s="31"/>
      <c r="FF43" s="31"/>
      <c r="FG43" s="9"/>
      <c r="FH43" s="94"/>
      <c r="FI43" s="188"/>
      <c r="FJ43" s="424"/>
      <c r="FK43" s="123"/>
      <c r="FL43" s="123"/>
      <c r="FM43" s="29"/>
      <c r="FN43" s="29"/>
      <c r="FO43" s="29"/>
      <c r="FP43" s="94"/>
      <c r="FQ43" s="29"/>
      <c r="FR43" s="29"/>
      <c r="FS43" s="29"/>
      <c r="FT43" s="94"/>
      <c r="FU43" s="29"/>
      <c r="FV43" s="29"/>
      <c r="FW43" s="29"/>
      <c r="FX43" s="94"/>
      <c r="FY43" s="201"/>
      <c r="FZ43" s="26"/>
      <c r="GA43" s="22"/>
      <c r="GB43" s="22"/>
      <c r="GC43" s="9"/>
      <c r="GD43" s="22"/>
      <c r="GE43" s="22"/>
      <c r="GF43" s="123"/>
      <c r="GG43" s="122"/>
      <c r="GH43" s="122"/>
      <c r="GI43" s="122"/>
      <c r="GJ43" s="120"/>
      <c r="GK43" s="123"/>
      <c r="GL43" s="195"/>
    </row>
    <row r="44" spans="1:194" ht="16" customHeight="1" x14ac:dyDescent="0.3">
      <c r="A44" s="150">
        <v>39</v>
      </c>
      <c r="B44" s="11"/>
      <c r="C44" s="11"/>
      <c r="D44" s="3"/>
      <c r="E44" s="3"/>
      <c r="F44" s="5" t="str">
        <f t="shared" si="0"/>
        <v/>
      </c>
      <c r="G44" s="5" t="s">
        <v>441</v>
      </c>
      <c r="H44" s="6" t="str">
        <f t="shared" si="1"/>
        <v>-</v>
      </c>
      <c r="I44" s="6" t="s">
        <v>441</v>
      </c>
      <c r="J44" s="7" t="str">
        <f t="shared" si="2"/>
        <v>-</v>
      </c>
      <c r="K44" s="22"/>
      <c r="L44" s="22"/>
      <c r="M44" s="22"/>
      <c r="N44" s="246"/>
      <c r="O44" s="246"/>
      <c r="P44" s="246"/>
      <c r="Q44" s="337"/>
      <c r="R44" s="4"/>
      <c r="S44" s="4"/>
      <c r="T44" s="4"/>
      <c r="U44" s="4"/>
      <c r="V44" s="4"/>
      <c r="W44" s="18"/>
      <c r="X44" s="255"/>
      <c r="Y44" s="275"/>
      <c r="Z44" s="12"/>
      <c r="AA44" s="261" t="s">
        <v>4</v>
      </c>
      <c r="AB44" s="262"/>
      <c r="AC44" s="261"/>
      <c r="AD44" s="263" t="str">
        <f t="shared" si="3"/>
        <v>-</v>
      </c>
      <c r="AE44" s="276"/>
      <c r="AF44" s="276"/>
      <c r="AG44" s="276"/>
      <c r="AH44" s="276"/>
      <c r="AI44" s="276"/>
      <c r="AJ44" s="12"/>
      <c r="AK44" s="261"/>
      <c r="AL44" s="16"/>
      <c r="AM44" s="261"/>
      <c r="AN44" s="263" t="str">
        <f t="shared" si="4"/>
        <v>-</v>
      </c>
      <c r="AO44" s="102"/>
      <c r="AP44" s="335"/>
      <c r="AQ44" s="335"/>
      <c r="AR44" s="335"/>
      <c r="AS44" s="18"/>
      <c r="AT44" s="18"/>
      <c r="AU44" s="155"/>
      <c r="AV44" s="22"/>
      <c r="AW44" s="22"/>
      <c r="AX44" s="155"/>
      <c r="AY44" s="156"/>
      <c r="AZ44" s="155"/>
      <c r="BA44" s="22"/>
      <c r="BB44" s="22"/>
      <c r="BC44" s="156"/>
      <c r="BD44" s="156"/>
      <c r="BE44" s="156"/>
      <c r="BF44" s="157"/>
      <c r="BG44" s="154"/>
      <c r="BH44" s="31"/>
      <c r="BI44" s="31"/>
      <c r="BJ44" s="18"/>
      <c r="BK44" s="18"/>
      <c r="BL44" s="154"/>
      <c r="BM44" s="31"/>
      <c r="BN44" s="31"/>
      <c r="BO44" s="18"/>
      <c r="BP44" s="18"/>
      <c r="BQ44" s="2"/>
      <c r="BR44" s="22"/>
      <c r="BS44" s="98"/>
      <c r="BT44" s="154"/>
      <c r="BU44" s="154"/>
      <c r="BV44" s="154"/>
      <c r="BW44" s="31"/>
      <c r="BX44" s="154"/>
      <c r="BY44" s="154"/>
      <c r="BZ44" s="31"/>
      <c r="CA44" s="154"/>
      <c r="CB44" s="154"/>
      <c r="CC44" s="18"/>
      <c r="CD44" s="18"/>
      <c r="CE44" s="26"/>
      <c r="CF44" s="26"/>
      <c r="CG44" s="26"/>
      <c r="CH44" s="18"/>
      <c r="CI44" s="18"/>
      <c r="CJ44" s="206"/>
      <c r="CK44" s="9"/>
      <c r="CL44" s="156"/>
      <c r="CM44" s="22"/>
      <c r="CN44" s="22"/>
      <c r="CO44" s="22"/>
      <c r="CP44" s="18"/>
      <c r="CQ44" s="98"/>
      <c r="CR44" s="294"/>
      <c r="CS44" s="26"/>
      <c r="CT44" s="26"/>
      <c r="CU44" s="26"/>
      <c r="CV44" s="18"/>
      <c r="CW44" s="18"/>
      <c r="CX44" s="26"/>
      <c r="CY44" s="26"/>
      <c r="CZ44" s="26"/>
      <c r="DA44" s="18"/>
      <c r="DB44" s="18"/>
      <c r="DC44" s="31"/>
      <c r="DD44" s="31"/>
      <c r="DE44" s="31"/>
      <c r="DF44" s="9"/>
      <c r="DG44" s="31"/>
      <c r="DH44" s="31"/>
      <c r="DI44" s="31"/>
      <c r="DJ44" s="9"/>
      <c r="DK44" s="31"/>
      <c r="DL44" s="31"/>
      <c r="DM44" s="31"/>
      <c r="DN44" s="9"/>
      <c r="DO44" s="31"/>
      <c r="DP44" s="31"/>
      <c r="DQ44" s="31"/>
      <c r="DR44" s="9"/>
      <c r="DS44" s="286"/>
      <c r="DT44" s="31"/>
      <c r="DU44" s="31"/>
      <c r="DV44" s="31"/>
      <c r="DW44" s="9"/>
      <c r="DX44" s="9"/>
      <c r="DY44" s="286"/>
      <c r="DZ44" s="286"/>
      <c r="EA44" s="291"/>
      <c r="EB44" s="112"/>
      <c r="EC44" s="110"/>
      <c r="ED44" s="286"/>
      <c r="EE44" s="31"/>
      <c r="EF44" s="31"/>
      <c r="EG44" s="31"/>
      <c r="EH44" s="9"/>
      <c r="EI44" s="9"/>
      <c r="EJ44" s="286"/>
      <c r="EK44" s="286"/>
      <c r="EL44" s="286"/>
      <c r="EM44" s="30"/>
      <c r="EN44" s="250"/>
      <c r="EO44" s="9"/>
      <c r="EP44" s="286"/>
      <c r="EQ44" s="31"/>
      <c r="ER44" s="31"/>
      <c r="ES44" s="31"/>
      <c r="ET44" s="9"/>
      <c r="EU44" s="9"/>
      <c r="EV44" s="123"/>
      <c r="EW44" s="188"/>
      <c r="EX44" s="188"/>
      <c r="EY44" s="31"/>
      <c r="EZ44" s="31"/>
      <c r="FA44" s="31"/>
      <c r="FB44" s="9"/>
      <c r="FC44" s="94"/>
      <c r="FD44" s="31"/>
      <c r="FE44" s="31"/>
      <c r="FF44" s="31"/>
      <c r="FG44" s="9"/>
      <c r="FH44" s="94"/>
      <c r="FI44" s="188"/>
      <c r="FJ44" s="424"/>
      <c r="FK44" s="123"/>
      <c r="FL44" s="123"/>
      <c r="FM44" s="29"/>
      <c r="FN44" s="29"/>
      <c r="FO44" s="29"/>
      <c r="FP44" s="184"/>
      <c r="FQ44" s="29"/>
      <c r="FR44" s="29"/>
      <c r="FS44" s="29"/>
      <c r="FT44" s="184"/>
      <c r="FU44" s="29"/>
      <c r="FV44" s="29"/>
      <c r="FW44" s="29"/>
      <c r="FX44" s="94"/>
      <c r="FY44" s="201"/>
      <c r="FZ44" s="26"/>
      <c r="GA44" s="22"/>
      <c r="GB44" s="22"/>
      <c r="GC44" s="9"/>
      <c r="GD44" s="22"/>
      <c r="GE44" s="22"/>
      <c r="GF44" s="123"/>
      <c r="GG44" s="122"/>
      <c r="GH44" s="122"/>
      <c r="GI44" s="122"/>
      <c r="GJ44" s="120"/>
      <c r="GK44" s="123"/>
      <c r="GL44" s="195"/>
    </row>
    <row r="45" spans="1:194" ht="16" customHeight="1" x14ac:dyDescent="0.3">
      <c r="A45" s="150">
        <v>40</v>
      </c>
      <c r="B45" s="11"/>
      <c r="C45" s="11"/>
      <c r="D45" s="3"/>
      <c r="E45" s="3"/>
      <c r="F45" s="5" t="str">
        <f t="shared" si="0"/>
        <v/>
      </c>
      <c r="G45" s="5" t="s">
        <v>441</v>
      </c>
      <c r="H45" s="6" t="str">
        <f t="shared" si="1"/>
        <v>-</v>
      </c>
      <c r="I45" s="6" t="s">
        <v>441</v>
      </c>
      <c r="J45" s="7" t="str">
        <f t="shared" si="2"/>
        <v>-</v>
      </c>
      <c r="K45" s="22"/>
      <c r="L45" s="22"/>
      <c r="M45" s="22"/>
      <c r="N45" s="246"/>
      <c r="O45" s="246"/>
      <c r="P45" s="246"/>
      <c r="Q45" s="337"/>
      <c r="R45" s="4"/>
      <c r="S45" s="4"/>
      <c r="T45" s="4"/>
      <c r="U45" s="4"/>
      <c r="V45" s="4"/>
      <c r="W45" s="18"/>
      <c r="X45" s="255"/>
      <c r="Y45" s="275"/>
      <c r="Z45" s="12"/>
      <c r="AA45" s="261" t="s">
        <v>4</v>
      </c>
      <c r="AB45" s="262"/>
      <c r="AC45" s="261"/>
      <c r="AD45" s="263" t="str">
        <f t="shared" si="3"/>
        <v>-</v>
      </c>
      <c r="AE45" s="276"/>
      <c r="AF45" s="276"/>
      <c r="AG45" s="276"/>
      <c r="AH45" s="276"/>
      <c r="AI45" s="276"/>
      <c r="AJ45" s="12"/>
      <c r="AK45" s="261"/>
      <c r="AL45" s="16"/>
      <c r="AM45" s="261"/>
      <c r="AN45" s="263" t="str">
        <f t="shared" si="4"/>
        <v>-</v>
      </c>
      <c r="AO45" s="102"/>
      <c r="AP45" s="335"/>
      <c r="AQ45" s="335"/>
      <c r="AR45" s="335"/>
      <c r="AS45" s="18"/>
      <c r="AT45" s="18"/>
      <c r="AU45" s="155"/>
      <c r="AV45" s="22"/>
      <c r="AW45" s="22"/>
      <c r="AX45" s="155"/>
      <c r="AY45" s="156"/>
      <c r="AZ45" s="155"/>
      <c r="BA45" s="22"/>
      <c r="BB45" s="22"/>
      <c r="BC45" s="156"/>
      <c r="BD45" s="156"/>
      <c r="BE45" s="156"/>
      <c r="BF45" s="157"/>
      <c r="BG45" s="154"/>
      <c r="BH45" s="31"/>
      <c r="BI45" s="31"/>
      <c r="BJ45" s="18"/>
      <c r="BK45" s="18"/>
      <c r="BL45" s="154"/>
      <c r="BM45" s="31"/>
      <c r="BN45" s="31"/>
      <c r="BO45" s="18"/>
      <c r="BP45" s="18"/>
      <c r="BQ45" s="2"/>
      <c r="BR45" s="22"/>
      <c r="BS45" s="98"/>
      <c r="BT45" s="154"/>
      <c r="BU45" s="154"/>
      <c r="BV45" s="154"/>
      <c r="BW45" s="31"/>
      <c r="BX45" s="154"/>
      <c r="BY45" s="154"/>
      <c r="BZ45" s="31"/>
      <c r="CA45" s="154"/>
      <c r="CB45" s="154"/>
      <c r="CC45" s="18"/>
      <c r="CD45" s="18"/>
      <c r="CE45" s="26"/>
      <c r="CF45" s="26"/>
      <c r="CG45" s="26"/>
      <c r="CH45" s="18"/>
      <c r="CI45" s="18"/>
      <c r="CJ45" s="206"/>
      <c r="CK45" s="9"/>
      <c r="CL45" s="156"/>
      <c r="CM45" s="22"/>
      <c r="CN45" s="22"/>
      <c r="CO45" s="22"/>
      <c r="CP45" s="18"/>
      <c r="CQ45" s="98"/>
      <c r="CR45" s="294"/>
      <c r="CS45" s="26"/>
      <c r="CT45" s="26"/>
      <c r="CU45" s="26"/>
      <c r="CV45" s="18"/>
      <c r="CW45" s="18"/>
      <c r="CX45" s="26"/>
      <c r="CY45" s="26"/>
      <c r="CZ45" s="26"/>
      <c r="DA45" s="18"/>
      <c r="DB45" s="18"/>
      <c r="DC45" s="31"/>
      <c r="DD45" s="31"/>
      <c r="DE45" s="31"/>
      <c r="DF45" s="9"/>
      <c r="DG45" s="31"/>
      <c r="DH45" s="31"/>
      <c r="DI45" s="31"/>
      <c r="DJ45" s="9"/>
      <c r="DK45" s="31"/>
      <c r="DL45" s="31"/>
      <c r="DM45" s="31"/>
      <c r="DN45" s="9"/>
      <c r="DO45" s="31"/>
      <c r="DP45" s="31"/>
      <c r="DQ45" s="31"/>
      <c r="DR45" s="9"/>
      <c r="DS45" s="286"/>
      <c r="DT45" s="31"/>
      <c r="DU45" s="31"/>
      <c r="DV45" s="31"/>
      <c r="DW45" s="9"/>
      <c r="DX45" s="9"/>
      <c r="DY45" s="286"/>
      <c r="DZ45" s="286"/>
      <c r="EA45" s="291"/>
      <c r="EB45" s="112"/>
      <c r="EC45" s="110"/>
      <c r="ED45" s="286"/>
      <c r="EE45" s="31"/>
      <c r="EF45" s="31"/>
      <c r="EG45" s="31"/>
      <c r="EH45" s="9"/>
      <c r="EI45" s="9"/>
      <c r="EJ45" s="286"/>
      <c r="EK45" s="286"/>
      <c r="EL45" s="286"/>
      <c r="EM45" s="30"/>
      <c r="EN45" s="250"/>
      <c r="EO45" s="9"/>
      <c r="EP45" s="286"/>
      <c r="EQ45" s="31"/>
      <c r="ER45" s="31"/>
      <c r="ES45" s="31"/>
      <c r="ET45" s="9"/>
      <c r="EU45" s="9"/>
      <c r="EV45" s="123"/>
      <c r="EW45" s="188"/>
      <c r="EX45" s="188"/>
      <c r="EY45" s="31"/>
      <c r="EZ45" s="31"/>
      <c r="FA45" s="31"/>
      <c r="FB45" s="9"/>
      <c r="FC45" s="94"/>
      <c r="FD45" s="31"/>
      <c r="FE45" s="31"/>
      <c r="FF45" s="31"/>
      <c r="FG45" s="9"/>
      <c r="FH45" s="94"/>
      <c r="FI45" s="188"/>
      <c r="FJ45" s="424"/>
      <c r="FK45" s="123"/>
      <c r="FL45" s="123"/>
      <c r="FM45" s="29"/>
      <c r="FN45" s="29"/>
      <c r="FO45" s="29"/>
      <c r="FP45" s="94"/>
      <c r="FQ45" s="29"/>
      <c r="FR45" s="29"/>
      <c r="FS45" s="29"/>
      <c r="FT45" s="94"/>
      <c r="FU45" s="29"/>
      <c r="FV45" s="29"/>
      <c r="FW45" s="29"/>
      <c r="FX45" s="94"/>
      <c r="FY45" s="201"/>
      <c r="FZ45" s="26"/>
      <c r="GA45" s="22"/>
      <c r="GB45" s="22"/>
      <c r="GC45" s="9"/>
      <c r="GD45" s="22"/>
      <c r="GE45" s="22"/>
      <c r="GF45" s="123"/>
      <c r="GG45" s="122"/>
      <c r="GH45" s="122"/>
      <c r="GI45" s="122"/>
      <c r="GJ45" s="120"/>
      <c r="GK45" s="123"/>
      <c r="GL45" s="195"/>
    </row>
    <row r="46" spans="1:194" ht="16" customHeight="1" x14ac:dyDescent="0.3">
      <c r="A46" s="150">
        <v>41</v>
      </c>
      <c r="B46" s="11"/>
      <c r="C46" s="11"/>
      <c r="D46" s="3"/>
      <c r="E46" s="3"/>
      <c r="F46" s="5" t="str">
        <f t="shared" si="0"/>
        <v/>
      </c>
      <c r="G46" s="5" t="s">
        <v>441</v>
      </c>
      <c r="H46" s="6" t="str">
        <f t="shared" si="1"/>
        <v>-</v>
      </c>
      <c r="I46" s="6" t="s">
        <v>441</v>
      </c>
      <c r="J46" s="7" t="str">
        <f t="shared" si="2"/>
        <v>-</v>
      </c>
      <c r="K46" s="22"/>
      <c r="L46" s="22"/>
      <c r="M46" s="22"/>
      <c r="N46" s="246"/>
      <c r="O46" s="246"/>
      <c r="P46" s="246"/>
      <c r="Q46" s="337"/>
      <c r="R46" s="4"/>
      <c r="S46" s="4"/>
      <c r="T46" s="4"/>
      <c r="U46" s="4"/>
      <c r="V46" s="4"/>
      <c r="W46" s="18"/>
      <c r="X46" s="255"/>
      <c r="Y46" s="275"/>
      <c r="Z46" s="12"/>
      <c r="AA46" s="261" t="s">
        <v>4</v>
      </c>
      <c r="AB46" s="262"/>
      <c r="AC46" s="261"/>
      <c r="AD46" s="263" t="str">
        <f t="shared" si="3"/>
        <v>-</v>
      </c>
      <c r="AE46" s="276"/>
      <c r="AF46" s="276"/>
      <c r="AG46" s="276"/>
      <c r="AH46" s="276"/>
      <c r="AI46" s="276"/>
      <c r="AJ46" s="12"/>
      <c r="AK46" s="261"/>
      <c r="AL46" s="16"/>
      <c r="AM46" s="261"/>
      <c r="AN46" s="263" t="str">
        <f t="shared" si="4"/>
        <v>-</v>
      </c>
      <c r="AO46" s="102"/>
      <c r="AP46" s="335"/>
      <c r="AQ46" s="335"/>
      <c r="AR46" s="335"/>
      <c r="AS46" s="18"/>
      <c r="AT46" s="18"/>
      <c r="AU46" s="155"/>
      <c r="AV46" s="22"/>
      <c r="AW46" s="22"/>
      <c r="AX46" s="155"/>
      <c r="AY46" s="156"/>
      <c r="AZ46" s="155"/>
      <c r="BA46" s="22"/>
      <c r="BB46" s="22"/>
      <c r="BC46" s="156"/>
      <c r="BD46" s="156"/>
      <c r="BE46" s="156"/>
      <c r="BF46" s="157"/>
      <c r="BG46" s="154"/>
      <c r="BH46" s="31"/>
      <c r="BI46" s="31"/>
      <c r="BJ46" s="18"/>
      <c r="BK46" s="18"/>
      <c r="BL46" s="154"/>
      <c r="BM46" s="31"/>
      <c r="BN46" s="31"/>
      <c r="BO46" s="18"/>
      <c r="BP46" s="18"/>
      <c r="BQ46" s="2"/>
      <c r="BR46" s="22"/>
      <c r="BS46" s="98"/>
      <c r="BT46" s="154"/>
      <c r="BU46" s="154"/>
      <c r="BV46" s="154"/>
      <c r="BW46" s="31"/>
      <c r="BX46" s="154"/>
      <c r="BY46" s="154"/>
      <c r="BZ46" s="31"/>
      <c r="CA46" s="154"/>
      <c r="CB46" s="154"/>
      <c r="CC46" s="18"/>
      <c r="CD46" s="18"/>
      <c r="CE46" s="26"/>
      <c r="CF46" s="26"/>
      <c r="CG46" s="26"/>
      <c r="CH46" s="18"/>
      <c r="CI46" s="18"/>
      <c r="CJ46" s="206"/>
      <c r="CK46" s="9"/>
      <c r="CL46" s="156"/>
      <c r="CM46" s="22"/>
      <c r="CN46" s="22"/>
      <c r="CO46" s="22"/>
      <c r="CP46" s="18"/>
      <c r="CQ46" s="98"/>
      <c r="CR46" s="294"/>
      <c r="CS46" s="26"/>
      <c r="CT46" s="26"/>
      <c r="CU46" s="26"/>
      <c r="CV46" s="18"/>
      <c r="CW46" s="18"/>
      <c r="CX46" s="26"/>
      <c r="CY46" s="26"/>
      <c r="CZ46" s="26"/>
      <c r="DA46" s="18"/>
      <c r="DB46" s="18"/>
      <c r="DC46" s="31"/>
      <c r="DD46" s="31"/>
      <c r="DE46" s="31"/>
      <c r="DF46" s="9"/>
      <c r="DG46" s="31"/>
      <c r="DH46" s="31"/>
      <c r="DI46" s="31"/>
      <c r="DJ46" s="9"/>
      <c r="DK46" s="31"/>
      <c r="DL46" s="31"/>
      <c r="DM46" s="31"/>
      <c r="DN46" s="9"/>
      <c r="DO46" s="31"/>
      <c r="DP46" s="31"/>
      <c r="DQ46" s="31"/>
      <c r="DR46" s="9"/>
      <c r="DS46" s="286"/>
      <c r="DT46" s="31"/>
      <c r="DU46" s="31"/>
      <c r="DV46" s="31"/>
      <c r="DW46" s="9"/>
      <c r="DX46" s="9"/>
      <c r="DY46" s="286"/>
      <c r="DZ46" s="286"/>
      <c r="EA46" s="291"/>
      <c r="EB46" s="112"/>
      <c r="EC46" s="110"/>
      <c r="ED46" s="286"/>
      <c r="EE46" s="31"/>
      <c r="EF46" s="31"/>
      <c r="EG46" s="31"/>
      <c r="EH46" s="9"/>
      <c r="EI46" s="9"/>
      <c r="EJ46" s="286"/>
      <c r="EK46" s="286"/>
      <c r="EL46" s="286"/>
      <c r="EM46" s="30"/>
      <c r="EN46" s="250"/>
      <c r="EO46" s="9"/>
      <c r="EP46" s="286"/>
      <c r="EQ46" s="31"/>
      <c r="ER46" s="31"/>
      <c r="ES46" s="31"/>
      <c r="ET46" s="9"/>
      <c r="EU46" s="9"/>
      <c r="EV46" s="123"/>
      <c r="EW46" s="188"/>
      <c r="EX46" s="188"/>
      <c r="EY46" s="31"/>
      <c r="EZ46" s="31"/>
      <c r="FA46" s="31"/>
      <c r="FB46" s="9"/>
      <c r="FC46" s="94"/>
      <c r="FD46" s="31"/>
      <c r="FE46" s="31"/>
      <c r="FF46" s="31"/>
      <c r="FG46" s="9"/>
      <c r="FH46" s="94"/>
      <c r="FI46" s="188"/>
      <c r="FJ46" s="424"/>
      <c r="FK46" s="123"/>
      <c r="FL46" s="123"/>
      <c r="FM46" s="29"/>
      <c r="FN46" s="29"/>
      <c r="FO46" s="29"/>
      <c r="FP46" s="184"/>
      <c r="FQ46" s="29"/>
      <c r="FR46" s="29"/>
      <c r="FS46" s="29"/>
      <c r="FT46" s="184"/>
      <c r="FU46" s="29"/>
      <c r="FV46" s="29"/>
      <c r="FW46" s="29"/>
      <c r="FX46" s="94"/>
      <c r="FY46" s="201"/>
      <c r="FZ46" s="26"/>
      <c r="GA46" s="22"/>
      <c r="GB46" s="22"/>
      <c r="GC46" s="9"/>
      <c r="GD46" s="22"/>
      <c r="GE46" s="22"/>
      <c r="GF46" s="123"/>
      <c r="GG46" s="122"/>
      <c r="GH46" s="122"/>
      <c r="GI46" s="122"/>
      <c r="GJ46" s="120"/>
      <c r="GK46" s="123"/>
      <c r="GL46" s="195"/>
    </row>
    <row r="47" spans="1:194" ht="16" customHeight="1" x14ac:dyDescent="0.3">
      <c r="A47" s="150">
        <v>42</v>
      </c>
      <c r="B47" s="11"/>
      <c r="C47" s="11"/>
      <c r="D47" s="3"/>
      <c r="E47" s="3"/>
      <c r="F47" s="5" t="str">
        <f t="shared" si="0"/>
        <v/>
      </c>
      <c r="G47" s="5" t="s">
        <v>441</v>
      </c>
      <c r="H47" s="6" t="str">
        <f t="shared" si="1"/>
        <v>-</v>
      </c>
      <c r="I47" s="6" t="s">
        <v>441</v>
      </c>
      <c r="J47" s="7" t="str">
        <f t="shared" si="2"/>
        <v>-</v>
      </c>
      <c r="K47" s="22"/>
      <c r="L47" s="22"/>
      <c r="M47" s="22"/>
      <c r="N47" s="246"/>
      <c r="O47" s="246"/>
      <c r="P47" s="246"/>
      <c r="Q47" s="337"/>
      <c r="R47" s="4"/>
      <c r="S47" s="4"/>
      <c r="T47" s="4"/>
      <c r="U47" s="4"/>
      <c r="V47" s="4"/>
      <c r="W47" s="18"/>
      <c r="X47" s="255"/>
      <c r="Y47" s="275"/>
      <c r="Z47" s="12"/>
      <c r="AA47" s="261" t="s">
        <v>4</v>
      </c>
      <c r="AB47" s="262"/>
      <c r="AC47" s="261"/>
      <c r="AD47" s="263" t="str">
        <f t="shared" si="3"/>
        <v>-</v>
      </c>
      <c r="AE47" s="276"/>
      <c r="AF47" s="276"/>
      <c r="AG47" s="276"/>
      <c r="AH47" s="276"/>
      <c r="AI47" s="276"/>
      <c r="AJ47" s="12"/>
      <c r="AK47" s="261"/>
      <c r="AL47" s="16"/>
      <c r="AM47" s="261"/>
      <c r="AN47" s="263" t="str">
        <f t="shared" si="4"/>
        <v>-</v>
      </c>
      <c r="AO47" s="102"/>
      <c r="AP47" s="335"/>
      <c r="AQ47" s="335"/>
      <c r="AR47" s="335"/>
      <c r="AS47" s="18"/>
      <c r="AT47" s="18"/>
      <c r="AU47" s="155"/>
      <c r="AV47" s="22"/>
      <c r="AW47" s="22"/>
      <c r="AX47" s="155"/>
      <c r="AY47" s="156"/>
      <c r="AZ47" s="155"/>
      <c r="BA47" s="22"/>
      <c r="BB47" s="22"/>
      <c r="BC47" s="156"/>
      <c r="BD47" s="156"/>
      <c r="BE47" s="156"/>
      <c r="BF47" s="157"/>
      <c r="BG47" s="154"/>
      <c r="BH47" s="31"/>
      <c r="BI47" s="31"/>
      <c r="BJ47" s="18"/>
      <c r="BK47" s="18"/>
      <c r="BL47" s="154"/>
      <c r="BM47" s="31"/>
      <c r="BN47" s="31"/>
      <c r="BO47" s="18"/>
      <c r="BP47" s="18"/>
      <c r="BQ47" s="2"/>
      <c r="BR47" s="22"/>
      <c r="BS47" s="98"/>
      <c r="BT47" s="154"/>
      <c r="BU47" s="154"/>
      <c r="BV47" s="154"/>
      <c r="BW47" s="31"/>
      <c r="BX47" s="154"/>
      <c r="BY47" s="154"/>
      <c r="BZ47" s="31"/>
      <c r="CA47" s="154"/>
      <c r="CB47" s="154"/>
      <c r="CC47" s="18"/>
      <c r="CD47" s="18"/>
      <c r="CE47" s="26"/>
      <c r="CF47" s="26"/>
      <c r="CG47" s="26"/>
      <c r="CH47" s="18"/>
      <c r="CI47" s="18"/>
      <c r="CJ47" s="206"/>
      <c r="CK47" s="9"/>
      <c r="CL47" s="156"/>
      <c r="CM47" s="22"/>
      <c r="CN47" s="22"/>
      <c r="CO47" s="22"/>
      <c r="CP47" s="18"/>
      <c r="CQ47" s="98"/>
      <c r="CR47" s="294"/>
      <c r="CS47" s="26"/>
      <c r="CT47" s="26"/>
      <c r="CU47" s="26"/>
      <c r="CV47" s="18"/>
      <c r="CW47" s="18"/>
      <c r="CX47" s="26"/>
      <c r="CY47" s="26"/>
      <c r="CZ47" s="26"/>
      <c r="DA47" s="18"/>
      <c r="DB47" s="18"/>
      <c r="DC47" s="31"/>
      <c r="DD47" s="31"/>
      <c r="DE47" s="31"/>
      <c r="DF47" s="9"/>
      <c r="DG47" s="31"/>
      <c r="DH47" s="31"/>
      <c r="DI47" s="31"/>
      <c r="DJ47" s="9"/>
      <c r="DK47" s="31"/>
      <c r="DL47" s="31"/>
      <c r="DM47" s="31"/>
      <c r="DN47" s="9"/>
      <c r="DO47" s="31"/>
      <c r="DP47" s="31"/>
      <c r="DQ47" s="31"/>
      <c r="DR47" s="9"/>
      <c r="DS47" s="286"/>
      <c r="DT47" s="31"/>
      <c r="DU47" s="31"/>
      <c r="DV47" s="31"/>
      <c r="DW47" s="9"/>
      <c r="DX47" s="9"/>
      <c r="DY47" s="286"/>
      <c r="DZ47" s="286"/>
      <c r="EA47" s="291"/>
      <c r="EB47" s="112"/>
      <c r="EC47" s="110"/>
      <c r="ED47" s="286"/>
      <c r="EE47" s="31"/>
      <c r="EF47" s="31"/>
      <c r="EG47" s="31"/>
      <c r="EH47" s="9"/>
      <c r="EI47" s="9"/>
      <c r="EJ47" s="286"/>
      <c r="EK47" s="286"/>
      <c r="EL47" s="286"/>
      <c r="EM47" s="30"/>
      <c r="EN47" s="250"/>
      <c r="EO47" s="9"/>
      <c r="EP47" s="286"/>
      <c r="EQ47" s="31"/>
      <c r="ER47" s="31"/>
      <c r="ES47" s="31"/>
      <c r="ET47" s="9"/>
      <c r="EU47" s="9"/>
      <c r="EV47" s="123"/>
      <c r="EW47" s="188"/>
      <c r="EX47" s="188"/>
      <c r="EY47" s="31"/>
      <c r="EZ47" s="31"/>
      <c r="FA47" s="31"/>
      <c r="FB47" s="9"/>
      <c r="FC47" s="94"/>
      <c r="FD47" s="31"/>
      <c r="FE47" s="31"/>
      <c r="FF47" s="31"/>
      <c r="FG47" s="9"/>
      <c r="FH47" s="94"/>
      <c r="FI47" s="188"/>
      <c r="FJ47" s="424"/>
      <c r="FK47" s="123"/>
      <c r="FL47" s="123"/>
      <c r="FM47" s="29"/>
      <c r="FN47" s="29"/>
      <c r="FO47" s="29"/>
      <c r="FP47" s="94"/>
      <c r="FQ47" s="29"/>
      <c r="FR47" s="29"/>
      <c r="FS47" s="29"/>
      <c r="FT47" s="94"/>
      <c r="FU47" s="29"/>
      <c r="FV47" s="29"/>
      <c r="FW47" s="29"/>
      <c r="FX47" s="94"/>
      <c r="FY47" s="201"/>
      <c r="FZ47" s="26"/>
      <c r="GA47" s="22"/>
      <c r="GB47" s="22"/>
      <c r="GC47" s="9"/>
      <c r="GD47" s="22"/>
      <c r="GE47" s="22"/>
      <c r="GF47" s="123"/>
      <c r="GG47" s="122"/>
      <c r="GH47" s="122"/>
      <c r="GI47" s="122"/>
      <c r="GJ47" s="120"/>
      <c r="GK47" s="123"/>
      <c r="GL47" s="195"/>
    </row>
    <row r="48" spans="1:194" ht="16" customHeight="1" x14ac:dyDescent="0.3">
      <c r="A48" s="150">
        <v>43</v>
      </c>
      <c r="B48" s="11"/>
      <c r="C48" s="11"/>
      <c r="D48" s="3"/>
      <c r="E48" s="3"/>
      <c r="F48" s="5" t="str">
        <f t="shared" si="0"/>
        <v/>
      </c>
      <c r="G48" s="5" t="s">
        <v>441</v>
      </c>
      <c r="H48" s="6" t="str">
        <f t="shared" si="1"/>
        <v>-</v>
      </c>
      <c r="I48" s="6" t="s">
        <v>441</v>
      </c>
      <c r="J48" s="7" t="str">
        <f t="shared" si="2"/>
        <v>-</v>
      </c>
      <c r="K48" s="22"/>
      <c r="L48" s="22"/>
      <c r="M48" s="22"/>
      <c r="N48" s="246"/>
      <c r="O48" s="246"/>
      <c r="P48" s="246"/>
      <c r="Q48" s="337"/>
      <c r="R48" s="4"/>
      <c r="S48" s="4"/>
      <c r="T48" s="4"/>
      <c r="U48" s="4"/>
      <c r="V48" s="4"/>
      <c r="W48" s="18"/>
      <c r="X48" s="255"/>
      <c r="Y48" s="275"/>
      <c r="Z48" s="12"/>
      <c r="AA48" s="261" t="s">
        <v>4</v>
      </c>
      <c r="AB48" s="262"/>
      <c r="AC48" s="261" t="s">
        <v>23</v>
      </c>
      <c r="AD48" s="263" t="str">
        <f t="shared" ref="AD48:AD50" si="5">IF(AB48="", "-", Z48/AB48)</f>
        <v>-</v>
      </c>
      <c r="AE48" s="276"/>
      <c r="AF48" s="276"/>
      <c r="AG48" s="276"/>
      <c r="AH48" s="276"/>
      <c r="AI48" s="276"/>
      <c r="AJ48" s="12"/>
      <c r="AK48" s="261" t="s">
        <v>4</v>
      </c>
      <c r="AL48" s="16"/>
      <c r="AM48" s="261" t="s">
        <v>23</v>
      </c>
      <c r="AN48" s="263" t="str">
        <f t="shared" si="4"/>
        <v>-</v>
      </c>
      <c r="AO48" s="102"/>
      <c r="AP48" s="335"/>
      <c r="AQ48" s="335"/>
      <c r="AR48" s="335"/>
      <c r="AS48" s="18"/>
      <c r="AT48" s="18"/>
      <c r="AU48" s="155"/>
      <c r="AV48" s="22"/>
      <c r="AW48" s="22"/>
      <c r="AX48" s="155"/>
      <c r="AY48" s="156"/>
      <c r="AZ48" s="155"/>
      <c r="BA48" s="22"/>
      <c r="BB48" s="22"/>
      <c r="BC48" s="156"/>
      <c r="BD48" s="156"/>
      <c r="BE48" s="156"/>
      <c r="BF48" s="157"/>
      <c r="BG48" s="154"/>
      <c r="BH48" s="31"/>
      <c r="BI48" s="31"/>
      <c r="BJ48" s="18"/>
      <c r="BK48" s="18"/>
      <c r="BL48" s="154"/>
      <c r="BM48" s="31"/>
      <c r="BN48" s="31"/>
      <c r="BO48" s="18"/>
      <c r="BP48" s="18"/>
      <c r="BQ48" s="2"/>
      <c r="BR48" s="22"/>
      <c r="BS48" s="98"/>
      <c r="BT48" s="154"/>
      <c r="BU48" s="154"/>
      <c r="BV48" s="154"/>
      <c r="BW48" s="31"/>
      <c r="BX48" s="154"/>
      <c r="BY48" s="154"/>
      <c r="BZ48" s="31"/>
      <c r="CA48" s="154"/>
      <c r="CB48" s="154"/>
      <c r="CC48" s="18"/>
      <c r="CD48" s="18"/>
      <c r="CE48" s="26"/>
      <c r="CF48" s="26"/>
      <c r="CG48" s="26"/>
      <c r="CH48" s="18"/>
      <c r="CI48" s="18"/>
      <c r="CJ48" s="206"/>
      <c r="CK48" s="9"/>
      <c r="CL48" s="156"/>
      <c r="CM48" s="22"/>
      <c r="CN48" s="22"/>
      <c r="CO48" s="22"/>
      <c r="CP48" s="18"/>
      <c r="CQ48" s="98"/>
      <c r="CR48" s="294"/>
      <c r="CS48" s="26"/>
      <c r="CT48" s="26"/>
      <c r="CU48" s="26"/>
      <c r="CV48" s="18"/>
      <c r="CW48" s="18"/>
      <c r="CX48" s="26"/>
      <c r="CY48" s="26"/>
      <c r="CZ48" s="26"/>
      <c r="DA48" s="18"/>
      <c r="DB48" s="18"/>
      <c r="DC48" s="31"/>
      <c r="DD48" s="31"/>
      <c r="DE48" s="31"/>
      <c r="DF48" s="9"/>
      <c r="DG48" s="31"/>
      <c r="DH48" s="31"/>
      <c r="DI48" s="31"/>
      <c r="DJ48" s="9"/>
      <c r="DK48" s="31"/>
      <c r="DL48" s="31"/>
      <c r="DM48" s="31"/>
      <c r="DN48" s="9"/>
      <c r="DO48" s="31"/>
      <c r="DP48" s="31"/>
      <c r="DQ48" s="31"/>
      <c r="DR48" s="9"/>
      <c r="DS48" s="286"/>
      <c r="DT48" s="31"/>
      <c r="DU48" s="31"/>
      <c r="DV48" s="31"/>
      <c r="DW48" s="9"/>
      <c r="DX48" s="9"/>
      <c r="DY48" s="286"/>
      <c r="DZ48" s="286"/>
      <c r="EA48" s="291"/>
      <c r="EB48" s="9"/>
      <c r="EC48" s="94"/>
      <c r="ED48" s="286"/>
      <c r="EE48" s="31"/>
      <c r="EF48" s="31"/>
      <c r="EG48" s="31"/>
      <c r="EH48" s="9"/>
      <c r="EI48" s="9"/>
      <c r="EJ48" s="286"/>
      <c r="EK48" s="286"/>
      <c r="EL48" s="286"/>
      <c r="EM48" s="30"/>
      <c r="EN48" s="250"/>
      <c r="EO48" s="9"/>
      <c r="EP48" s="286"/>
      <c r="EQ48" s="31"/>
      <c r="ER48" s="31"/>
      <c r="ES48" s="31"/>
      <c r="ET48" s="9"/>
      <c r="EU48" s="9"/>
      <c r="EV48" s="123"/>
      <c r="EW48" s="188"/>
      <c r="EX48" s="188"/>
      <c r="EY48" s="31"/>
      <c r="EZ48" s="31"/>
      <c r="FA48" s="31"/>
      <c r="FB48" s="9"/>
      <c r="FC48" s="94"/>
      <c r="FD48" s="31"/>
      <c r="FE48" s="31"/>
      <c r="FF48" s="31"/>
      <c r="FG48" s="9"/>
      <c r="FH48" s="94"/>
      <c r="FI48" s="188"/>
      <c r="FJ48" s="424"/>
      <c r="FK48" s="123"/>
      <c r="FL48" s="123"/>
      <c r="FM48" s="29"/>
      <c r="FN48" s="29"/>
      <c r="FO48" s="29"/>
      <c r="FP48" s="94"/>
      <c r="FQ48" s="29"/>
      <c r="FR48" s="29"/>
      <c r="FS48" s="29"/>
      <c r="FT48" s="94"/>
      <c r="FU48" s="29"/>
      <c r="FV48" s="29"/>
      <c r="FW48" s="29"/>
      <c r="FX48" s="94"/>
      <c r="FY48" s="201"/>
      <c r="FZ48" s="26"/>
      <c r="GA48" s="22"/>
      <c r="GB48" s="22"/>
      <c r="GC48" s="9"/>
      <c r="GD48" s="22"/>
      <c r="GE48" s="22"/>
      <c r="GF48" s="123"/>
      <c r="GG48" s="122"/>
      <c r="GH48" s="122"/>
      <c r="GI48" s="122"/>
      <c r="GJ48" s="120"/>
      <c r="GK48" s="123"/>
      <c r="GL48" s="195"/>
    </row>
    <row r="49" spans="1:194" ht="16" customHeight="1" x14ac:dyDescent="0.3">
      <c r="A49" s="150">
        <v>44</v>
      </c>
      <c r="B49" s="11"/>
      <c r="C49" s="11"/>
      <c r="D49" s="3"/>
      <c r="E49" s="3"/>
      <c r="F49" s="5" t="str">
        <f t="shared" si="0"/>
        <v/>
      </c>
      <c r="G49" s="5" t="s">
        <v>441</v>
      </c>
      <c r="H49" s="6" t="str">
        <f t="shared" si="1"/>
        <v>-</v>
      </c>
      <c r="I49" s="6" t="s">
        <v>441</v>
      </c>
      <c r="J49" s="7" t="str">
        <f t="shared" si="2"/>
        <v>-</v>
      </c>
      <c r="K49" s="22"/>
      <c r="L49" s="22"/>
      <c r="M49" s="22"/>
      <c r="N49" s="246"/>
      <c r="O49" s="246"/>
      <c r="P49" s="246"/>
      <c r="Q49" s="337"/>
      <c r="R49" s="4"/>
      <c r="S49" s="4"/>
      <c r="T49" s="4"/>
      <c r="U49" s="4"/>
      <c r="V49" s="4"/>
      <c r="W49" s="18"/>
      <c r="X49" s="255"/>
      <c r="Y49" s="275"/>
      <c r="Z49" s="12"/>
      <c r="AA49" s="261" t="s">
        <v>4</v>
      </c>
      <c r="AB49" s="262"/>
      <c r="AC49" s="261" t="s">
        <v>23</v>
      </c>
      <c r="AD49" s="263" t="str">
        <f t="shared" si="5"/>
        <v>-</v>
      </c>
      <c r="AE49" s="276"/>
      <c r="AF49" s="276"/>
      <c r="AG49" s="276"/>
      <c r="AH49" s="276"/>
      <c r="AI49" s="276"/>
      <c r="AJ49" s="12"/>
      <c r="AK49" s="261" t="s">
        <v>4</v>
      </c>
      <c r="AL49" s="16"/>
      <c r="AM49" s="261" t="s">
        <v>23</v>
      </c>
      <c r="AN49" s="263" t="str">
        <f t="shared" si="4"/>
        <v>-</v>
      </c>
      <c r="AO49" s="102"/>
      <c r="AP49" s="335"/>
      <c r="AQ49" s="335"/>
      <c r="AR49" s="335"/>
      <c r="AS49" s="18"/>
      <c r="AT49" s="18"/>
      <c r="AU49" s="155"/>
      <c r="AV49" s="22"/>
      <c r="AW49" s="22"/>
      <c r="AX49" s="155"/>
      <c r="AY49" s="156"/>
      <c r="AZ49" s="155"/>
      <c r="BA49" s="22"/>
      <c r="BB49" s="22"/>
      <c r="BC49" s="156"/>
      <c r="BD49" s="156"/>
      <c r="BE49" s="156"/>
      <c r="BF49" s="157"/>
      <c r="BG49" s="154"/>
      <c r="BH49" s="31"/>
      <c r="BI49" s="31"/>
      <c r="BJ49" s="18"/>
      <c r="BK49" s="18"/>
      <c r="BL49" s="154"/>
      <c r="BM49" s="31"/>
      <c r="BN49" s="31"/>
      <c r="BO49" s="18"/>
      <c r="BP49" s="18"/>
      <c r="BQ49" s="2"/>
      <c r="BR49" s="22"/>
      <c r="BS49" s="98"/>
      <c r="BT49" s="154"/>
      <c r="BU49" s="154"/>
      <c r="BV49" s="154"/>
      <c r="BW49" s="31"/>
      <c r="BX49" s="154"/>
      <c r="BY49" s="154"/>
      <c r="BZ49" s="31"/>
      <c r="CA49" s="154"/>
      <c r="CB49" s="154"/>
      <c r="CC49" s="18"/>
      <c r="CD49" s="18"/>
      <c r="CE49" s="26"/>
      <c r="CF49" s="26"/>
      <c r="CG49" s="26"/>
      <c r="CH49" s="18"/>
      <c r="CI49" s="18"/>
      <c r="CJ49" s="206"/>
      <c r="CK49" s="9"/>
      <c r="CL49" s="156"/>
      <c r="CM49" s="22"/>
      <c r="CN49" s="22"/>
      <c r="CO49" s="22"/>
      <c r="CP49" s="18"/>
      <c r="CQ49" s="98"/>
      <c r="CR49" s="294"/>
      <c r="CS49" s="26"/>
      <c r="CT49" s="26"/>
      <c r="CU49" s="26"/>
      <c r="CV49" s="18"/>
      <c r="CW49" s="18"/>
      <c r="CX49" s="26"/>
      <c r="CY49" s="26"/>
      <c r="CZ49" s="26"/>
      <c r="DA49" s="18"/>
      <c r="DB49" s="18"/>
      <c r="DC49" s="31"/>
      <c r="DD49" s="31"/>
      <c r="DE49" s="31"/>
      <c r="DF49" s="9"/>
      <c r="DG49" s="31"/>
      <c r="DH49" s="31"/>
      <c r="DI49" s="31"/>
      <c r="DJ49" s="9"/>
      <c r="DK49" s="31"/>
      <c r="DL49" s="31"/>
      <c r="DM49" s="31"/>
      <c r="DN49" s="9"/>
      <c r="DO49" s="31"/>
      <c r="DP49" s="31"/>
      <c r="DQ49" s="31"/>
      <c r="DR49" s="9"/>
      <c r="DS49" s="286"/>
      <c r="DT49" s="31"/>
      <c r="DU49" s="31"/>
      <c r="DV49" s="31"/>
      <c r="DW49" s="9"/>
      <c r="DX49" s="9"/>
      <c r="DY49" s="286"/>
      <c r="DZ49" s="286"/>
      <c r="EA49" s="291"/>
      <c r="EB49" s="9"/>
      <c r="EC49" s="94"/>
      <c r="ED49" s="286"/>
      <c r="EE49" s="31"/>
      <c r="EF49" s="31"/>
      <c r="EG49" s="31"/>
      <c r="EH49" s="9"/>
      <c r="EI49" s="9"/>
      <c r="EJ49" s="286"/>
      <c r="EK49" s="286"/>
      <c r="EL49" s="286"/>
      <c r="EM49" s="30"/>
      <c r="EN49" s="250"/>
      <c r="EO49" s="9"/>
      <c r="EP49" s="286"/>
      <c r="EQ49" s="31"/>
      <c r="ER49" s="31"/>
      <c r="ES49" s="31"/>
      <c r="ET49" s="9"/>
      <c r="EU49" s="9"/>
      <c r="EV49" s="123"/>
      <c r="EW49" s="188"/>
      <c r="EX49" s="188"/>
      <c r="EY49" s="31"/>
      <c r="EZ49" s="31"/>
      <c r="FA49" s="31"/>
      <c r="FB49" s="9"/>
      <c r="FC49" s="94"/>
      <c r="FD49" s="31"/>
      <c r="FE49" s="31"/>
      <c r="FF49" s="31"/>
      <c r="FG49" s="9"/>
      <c r="FH49" s="94"/>
      <c r="FI49" s="188"/>
      <c r="FJ49" s="424"/>
      <c r="FK49" s="123"/>
      <c r="FL49" s="123"/>
      <c r="FM49" s="29"/>
      <c r="FN49" s="29"/>
      <c r="FO49" s="29"/>
      <c r="FP49" s="94"/>
      <c r="FQ49" s="29"/>
      <c r="FR49" s="29"/>
      <c r="FS49" s="29"/>
      <c r="FT49" s="94"/>
      <c r="FU49" s="29"/>
      <c r="FV49" s="29"/>
      <c r="FW49" s="29"/>
      <c r="FX49" s="94"/>
      <c r="FY49" s="201"/>
      <c r="FZ49" s="26"/>
      <c r="GA49" s="22"/>
      <c r="GB49" s="22"/>
      <c r="GC49" s="9"/>
      <c r="GD49" s="22"/>
      <c r="GE49" s="22"/>
      <c r="GF49" s="123"/>
      <c r="GG49" s="122"/>
      <c r="GH49" s="122"/>
      <c r="GI49" s="122"/>
      <c r="GJ49" s="120"/>
      <c r="GK49" s="123"/>
      <c r="GL49" s="195"/>
    </row>
    <row r="50" spans="1:194" ht="16" customHeight="1" x14ac:dyDescent="0.3">
      <c r="A50" s="150">
        <v>45</v>
      </c>
      <c r="B50" s="11"/>
      <c r="C50" s="11"/>
      <c r="D50" s="3"/>
      <c r="E50" s="3"/>
      <c r="F50" s="5" t="str">
        <f t="shared" si="0"/>
        <v/>
      </c>
      <c r="G50" s="5" t="s">
        <v>441</v>
      </c>
      <c r="H50" s="6" t="str">
        <f t="shared" si="1"/>
        <v>-</v>
      </c>
      <c r="I50" s="6" t="s">
        <v>441</v>
      </c>
      <c r="J50" s="7" t="str">
        <f t="shared" si="2"/>
        <v>-</v>
      </c>
      <c r="K50" s="22"/>
      <c r="L50" s="22"/>
      <c r="M50" s="22"/>
      <c r="N50" s="246"/>
      <c r="O50" s="246"/>
      <c r="P50" s="246"/>
      <c r="Q50" s="337"/>
      <c r="R50" s="4"/>
      <c r="S50" s="4"/>
      <c r="T50" s="4"/>
      <c r="U50" s="4"/>
      <c r="V50" s="4"/>
      <c r="W50" s="18"/>
      <c r="X50" s="255"/>
      <c r="Y50" s="275"/>
      <c r="Z50" s="12"/>
      <c r="AA50" s="261" t="s">
        <v>4</v>
      </c>
      <c r="AB50" s="262"/>
      <c r="AC50" s="261" t="s">
        <v>23</v>
      </c>
      <c r="AD50" s="263" t="str">
        <f t="shared" si="5"/>
        <v>-</v>
      </c>
      <c r="AE50" s="276"/>
      <c r="AF50" s="276"/>
      <c r="AG50" s="276"/>
      <c r="AH50" s="276"/>
      <c r="AI50" s="276"/>
      <c r="AJ50" s="12"/>
      <c r="AK50" s="261" t="s">
        <v>4</v>
      </c>
      <c r="AL50" s="16"/>
      <c r="AM50" s="261" t="s">
        <v>23</v>
      </c>
      <c r="AN50" s="263" t="str">
        <f t="shared" si="4"/>
        <v>-</v>
      </c>
      <c r="AO50" s="102"/>
      <c r="AP50" s="335"/>
      <c r="AQ50" s="335"/>
      <c r="AR50" s="335"/>
      <c r="AS50" s="18"/>
      <c r="AT50" s="18"/>
      <c r="AU50" s="155"/>
      <c r="AV50" s="22"/>
      <c r="AW50" s="22"/>
      <c r="AX50" s="155"/>
      <c r="AY50" s="156"/>
      <c r="AZ50" s="155"/>
      <c r="BA50" s="22"/>
      <c r="BB50" s="22"/>
      <c r="BC50" s="156"/>
      <c r="BD50" s="156"/>
      <c r="BE50" s="156"/>
      <c r="BF50" s="157"/>
      <c r="BG50" s="154"/>
      <c r="BH50" s="31"/>
      <c r="BI50" s="31"/>
      <c r="BJ50" s="18"/>
      <c r="BK50" s="18"/>
      <c r="BL50" s="154"/>
      <c r="BM50" s="31"/>
      <c r="BN50" s="31"/>
      <c r="BO50" s="18"/>
      <c r="BP50" s="18"/>
      <c r="BQ50" s="2"/>
      <c r="BR50" s="22"/>
      <c r="BS50" s="98"/>
      <c r="BT50" s="154"/>
      <c r="BU50" s="154"/>
      <c r="BV50" s="154"/>
      <c r="BW50" s="31"/>
      <c r="BX50" s="154"/>
      <c r="BY50" s="154"/>
      <c r="BZ50" s="31"/>
      <c r="CA50" s="154"/>
      <c r="CB50" s="154"/>
      <c r="CC50" s="18"/>
      <c r="CD50" s="18"/>
      <c r="CE50" s="26"/>
      <c r="CF50" s="26"/>
      <c r="CG50" s="26"/>
      <c r="CH50" s="18"/>
      <c r="CI50" s="18"/>
      <c r="CJ50" s="206"/>
      <c r="CK50" s="9"/>
      <c r="CL50" s="156"/>
      <c r="CM50" s="22"/>
      <c r="CN50" s="22"/>
      <c r="CO50" s="22"/>
      <c r="CP50" s="18"/>
      <c r="CQ50" s="98"/>
      <c r="CR50" s="294"/>
      <c r="CS50" s="26"/>
      <c r="CT50" s="26"/>
      <c r="CU50" s="26"/>
      <c r="CV50" s="18"/>
      <c r="CW50" s="18"/>
      <c r="CX50" s="26"/>
      <c r="CY50" s="26"/>
      <c r="CZ50" s="26"/>
      <c r="DA50" s="18"/>
      <c r="DB50" s="18"/>
      <c r="DC50" s="31"/>
      <c r="DD50" s="31"/>
      <c r="DE50" s="31"/>
      <c r="DF50" s="9"/>
      <c r="DG50" s="31"/>
      <c r="DH50" s="31"/>
      <c r="DI50" s="31"/>
      <c r="DJ50" s="9"/>
      <c r="DK50" s="31"/>
      <c r="DL50" s="31"/>
      <c r="DM50" s="31"/>
      <c r="DN50" s="9"/>
      <c r="DO50" s="31"/>
      <c r="DP50" s="31"/>
      <c r="DQ50" s="31"/>
      <c r="DR50" s="9"/>
      <c r="DS50" s="286"/>
      <c r="DT50" s="31"/>
      <c r="DU50" s="31"/>
      <c r="DV50" s="31"/>
      <c r="DW50" s="9"/>
      <c r="DX50" s="9"/>
      <c r="DY50" s="286"/>
      <c r="DZ50" s="286"/>
      <c r="EA50" s="291"/>
      <c r="EB50" s="9"/>
      <c r="EC50" s="94"/>
      <c r="ED50" s="286"/>
      <c r="EE50" s="31"/>
      <c r="EF50" s="31"/>
      <c r="EG50" s="31"/>
      <c r="EH50" s="9"/>
      <c r="EI50" s="9"/>
      <c r="EJ50" s="286"/>
      <c r="EK50" s="286"/>
      <c r="EL50" s="286"/>
      <c r="EM50" s="30"/>
      <c r="EN50" s="250"/>
      <c r="EO50" s="9"/>
      <c r="EP50" s="286"/>
      <c r="EQ50" s="31"/>
      <c r="ER50" s="31"/>
      <c r="ES50" s="31"/>
      <c r="ET50" s="9"/>
      <c r="EU50" s="9"/>
      <c r="EV50" s="123"/>
      <c r="EW50" s="188"/>
      <c r="EX50" s="188"/>
      <c r="EY50" s="31"/>
      <c r="EZ50" s="31"/>
      <c r="FA50" s="31"/>
      <c r="FB50" s="9"/>
      <c r="FC50" s="94"/>
      <c r="FD50" s="31"/>
      <c r="FE50" s="31"/>
      <c r="FF50" s="31"/>
      <c r="FG50" s="9"/>
      <c r="FH50" s="94"/>
      <c r="FI50" s="188"/>
      <c r="FJ50" s="424"/>
      <c r="FK50" s="123"/>
      <c r="FL50" s="123"/>
      <c r="FM50" s="29"/>
      <c r="FN50" s="29"/>
      <c r="FO50" s="29"/>
      <c r="FP50" s="94"/>
      <c r="FQ50" s="29"/>
      <c r="FR50" s="29"/>
      <c r="FS50" s="29"/>
      <c r="FT50" s="94"/>
      <c r="FU50" s="29"/>
      <c r="FV50" s="29"/>
      <c r="FW50" s="29"/>
      <c r="FX50" s="94"/>
      <c r="FY50" s="201"/>
      <c r="FZ50" s="26"/>
      <c r="GA50" s="22"/>
      <c r="GB50" s="22"/>
      <c r="GC50" s="9"/>
      <c r="GD50" s="22"/>
      <c r="GE50" s="22"/>
      <c r="GF50" s="123"/>
      <c r="GG50" s="122"/>
      <c r="GH50" s="122"/>
      <c r="GI50" s="122"/>
      <c r="GJ50" s="120"/>
      <c r="GK50" s="123"/>
      <c r="GL50" s="195"/>
    </row>
    <row r="51" spans="1:194" ht="16" customHeight="1" x14ac:dyDescent="0.3">
      <c r="A51" s="150">
        <v>46</v>
      </c>
      <c r="B51" s="11"/>
      <c r="C51" s="11"/>
      <c r="D51" s="3"/>
      <c r="E51" s="3"/>
      <c r="F51" s="5" t="str">
        <f t="shared" si="0"/>
        <v/>
      </c>
      <c r="G51" s="5" t="s">
        <v>441</v>
      </c>
      <c r="H51" s="6" t="str">
        <f t="shared" si="1"/>
        <v>-</v>
      </c>
      <c r="I51" s="6" t="s">
        <v>441</v>
      </c>
      <c r="J51" s="7" t="str">
        <f t="shared" si="2"/>
        <v>-</v>
      </c>
      <c r="K51" s="22"/>
      <c r="L51" s="22"/>
      <c r="M51" s="22"/>
      <c r="N51" s="246"/>
      <c r="O51" s="246"/>
      <c r="P51" s="246"/>
      <c r="Q51" s="337"/>
      <c r="R51" s="4"/>
      <c r="S51" s="4"/>
      <c r="T51" s="4"/>
      <c r="U51" s="4"/>
      <c r="V51" s="4"/>
      <c r="W51" s="18"/>
      <c r="X51" s="255"/>
      <c r="Y51" s="275"/>
      <c r="Z51" s="12"/>
      <c r="AA51" s="261" t="s">
        <v>4</v>
      </c>
      <c r="AB51" s="262"/>
      <c r="AC51" s="261" t="s">
        <v>23</v>
      </c>
      <c r="AD51" s="263" t="str">
        <f t="shared" si="3"/>
        <v>-</v>
      </c>
      <c r="AE51" s="276"/>
      <c r="AF51" s="276"/>
      <c r="AG51" s="276"/>
      <c r="AH51" s="276"/>
      <c r="AI51" s="276"/>
      <c r="AJ51" s="12"/>
      <c r="AK51" s="261" t="s">
        <v>4</v>
      </c>
      <c r="AL51" s="16"/>
      <c r="AM51" s="261" t="s">
        <v>23</v>
      </c>
      <c r="AN51" s="263" t="str">
        <f t="shared" si="4"/>
        <v>-</v>
      </c>
      <c r="AO51" s="102"/>
      <c r="AP51" s="335"/>
      <c r="AQ51" s="335"/>
      <c r="AR51" s="335"/>
      <c r="AS51" s="18"/>
      <c r="AT51" s="18"/>
      <c r="AU51" s="155"/>
      <c r="AV51" s="22"/>
      <c r="AW51" s="22"/>
      <c r="AX51" s="155"/>
      <c r="AY51" s="156"/>
      <c r="AZ51" s="155"/>
      <c r="BA51" s="22"/>
      <c r="BB51" s="22"/>
      <c r="BC51" s="156"/>
      <c r="BD51" s="156"/>
      <c r="BE51" s="156"/>
      <c r="BF51" s="157"/>
      <c r="BG51" s="154"/>
      <c r="BH51" s="31"/>
      <c r="BI51" s="31"/>
      <c r="BJ51" s="18"/>
      <c r="BK51" s="18"/>
      <c r="BL51" s="154"/>
      <c r="BM51" s="31"/>
      <c r="BN51" s="31"/>
      <c r="BO51" s="18"/>
      <c r="BP51" s="18"/>
      <c r="BQ51" s="2"/>
      <c r="BR51" s="22"/>
      <c r="BS51" s="98"/>
      <c r="BT51" s="154"/>
      <c r="BU51" s="154"/>
      <c r="BV51" s="154"/>
      <c r="BW51" s="31"/>
      <c r="BX51" s="154"/>
      <c r="BY51" s="154"/>
      <c r="BZ51" s="31"/>
      <c r="CA51" s="154"/>
      <c r="CB51" s="154"/>
      <c r="CC51" s="18"/>
      <c r="CD51" s="18"/>
      <c r="CE51" s="26"/>
      <c r="CF51" s="26"/>
      <c r="CG51" s="26"/>
      <c r="CH51" s="18"/>
      <c r="CI51" s="18"/>
      <c r="CJ51" s="206"/>
      <c r="CK51" s="9"/>
      <c r="CL51" s="156"/>
      <c r="CM51" s="22"/>
      <c r="CN51" s="22"/>
      <c r="CO51" s="22"/>
      <c r="CP51" s="18"/>
      <c r="CQ51" s="98"/>
      <c r="CR51" s="294"/>
      <c r="CS51" s="26"/>
      <c r="CT51" s="26"/>
      <c r="CU51" s="26"/>
      <c r="CV51" s="18"/>
      <c r="CW51" s="18"/>
      <c r="CX51" s="26"/>
      <c r="CY51" s="26"/>
      <c r="CZ51" s="26"/>
      <c r="DA51" s="18"/>
      <c r="DB51" s="18"/>
      <c r="DC51" s="31"/>
      <c r="DD51" s="31"/>
      <c r="DE51" s="31"/>
      <c r="DF51" s="9"/>
      <c r="DG51" s="31"/>
      <c r="DH51" s="31"/>
      <c r="DI51" s="31"/>
      <c r="DJ51" s="9"/>
      <c r="DK51" s="31"/>
      <c r="DL51" s="31"/>
      <c r="DM51" s="31"/>
      <c r="DN51" s="9"/>
      <c r="DO51" s="31"/>
      <c r="DP51" s="31"/>
      <c r="DQ51" s="31"/>
      <c r="DR51" s="9"/>
      <c r="DS51" s="286"/>
      <c r="DT51" s="31"/>
      <c r="DU51" s="31"/>
      <c r="DV51" s="31"/>
      <c r="DW51" s="9"/>
      <c r="DX51" s="9"/>
      <c r="DY51" s="286"/>
      <c r="DZ51" s="286"/>
      <c r="EA51" s="291"/>
      <c r="EB51" s="9"/>
      <c r="EC51" s="94"/>
      <c r="ED51" s="286"/>
      <c r="EE51" s="31"/>
      <c r="EF51" s="31"/>
      <c r="EG51" s="31"/>
      <c r="EH51" s="9"/>
      <c r="EI51" s="9"/>
      <c r="EJ51" s="286"/>
      <c r="EK51" s="286"/>
      <c r="EL51" s="286"/>
      <c r="EM51" s="30"/>
      <c r="EN51" s="250"/>
      <c r="EO51" s="9"/>
      <c r="EP51" s="286"/>
      <c r="EQ51" s="31"/>
      <c r="ER51" s="31"/>
      <c r="ES51" s="31"/>
      <c r="ET51" s="9"/>
      <c r="EU51" s="9"/>
      <c r="EV51" s="123"/>
      <c r="EW51" s="188"/>
      <c r="EX51" s="188"/>
      <c r="EY51" s="31"/>
      <c r="EZ51" s="31"/>
      <c r="FA51" s="31"/>
      <c r="FB51" s="9"/>
      <c r="FC51" s="94"/>
      <c r="FD51" s="31"/>
      <c r="FE51" s="31"/>
      <c r="FF51" s="31"/>
      <c r="FG51" s="9"/>
      <c r="FH51" s="94"/>
      <c r="FI51" s="188"/>
      <c r="FJ51" s="424"/>
      <c r="FK51" s="123"/>
      <c r="FL51" s="123"/>
      <c r="FM51" s="29"/>
      <c r="FN51" s="29"/>
      <c r="FO51" s="29"/>
      <c r="FP51" s="94"/>
      <c r="FQ51" s="29"/>
      <c r="FR51" s="29"/>
      <c r="FS51" s="29"/>
      <c r="FT51" s="94"/>
      <c r="FU51" s="29"/>
      <c r="FV51" s="29"/>
      <c r="FW51" s="29"/>
      <c r="FX51" s="94"/>
      <c r="FY51" s="201"/>
      <c r="FZ51" s="26"/>
      <c r="GA51" s="22"/>
      <c r="GB51" s="22"/>
      <c r="GC51" s="9"/>
      <c r="GD51" s="22"/>
      <c r="GE51" s="22"/>
      <c r="GF51" s="123"/>
      <c r="GG51" s="122"/>
      <c r="GH51" s="122"/>
      <c r="GI51" s="122"/>
      <c r="GJ51" s="120"/>
      <c r="GK51" s="123"/>
      <c r="GL51" s="195"/>
    </row>
    <row r="52" spans="1:194" ht="16" customHeight="1" x14ac:dyDescent="0.3">
      <c r="A52" s="150">
        <v>47</v>
      </c>
      <c r="B52" s="11"/>
      <c r="C52" s="11"/>
      <c r="D52" s="3"/>
      <c r="E52" s="3"/>
      <c r="F52" s="5" t="str">
        <f t="shared" si="0"/>
        <v/>
      </c>
      <c r="G52" s="5" t="s">
        <v>441</v>
      </c>
      <c r="H52" s="6" t="str">
        <f t="shared" si="1"/>
        <v>-</v>
      </c>
      <c r="I52" s="6" t="s">
        <v>441</v>
      </c>
      <c r="J52" s="7" t="str">
        <f t="shared" si="2"/>
        <v>-</v>
      </c>
      <c r="K52" s="22"/>
      <c r="L52" s="22"/>
      <c r="M52" s="22"/>
      <c r="N52" s="246"/>
      <c r="O52" s="246"/>
      <c r="P52" s="246"/>
      <c r="Q52" s="337"/>
      <c r="R52" s="4"/>
      <c r="S52" s="4"/>
      <c r="T52" s="4"/>
      <c r="U52" s="4"/>
      <c r="V52" s="4"/>
      <c r="W52" s="18"/>
      <c r="X52" s="255"/>
      <c r="Y52" s="275"/>
      <c r="Z52" s="12"/>
      <c r="AA52" s="261" t="s">
        <v>4</v>
      </c>
      <c r="AB52" s="262"/>
      <c r="AC52" s="261" t="s">
        <v>23</v>
      </c>
      <c r="AD52" s="263" t="str">
        <f t="shared" si="3"/>
        <v>-</v>
      </c>
      <c r="AE52" s="276"/>
      <c r="AF52" s="276"/>
      <c r="AG52" s="276"/>
      <c r="AH52" s="276"/>
      <c r="AI52" s="276"/>
      <c r="AJ52" s="12"/>
      <c r="AK52" s="261" t="s">
        <v>4</v>
      </c>
      <c r="AL52" s="16"/>
      <c r="AM52" s="261" t="s">
        <v>23</v>
      </c>
      <c r="AN52" s="263" t="str">
        <f t="shared" si="4"/>
        <v>-</v>
      </c>
      <c r="AO52" s="102"/>
      <c r="AP52" s="335"/>
      <c r="AQ52" s="335"/>
      <c r="AR52" s="335"/>
      <c r="AS52" s="18"/>
      <c r="AT52" s="18"/>
      <c r="AU52" s="155"/>
      <c r="AV52" s="22"/>
      <c r="AW52" s="22"/>
      <c r="AX52" s="155"/>
      <c r="AY52" s="156"/>
      <c r="AZ52" s="155"/>
      <c r="BA52" s="22"/>
      <c r="BB52" s="22"/>
      <c r="BC52" s="156"/>
      <c r="BD52" s="156"/>
      <c r="BE52" s="156"/>
      <c r="BF52" s="157"/>
      <c r="BG52" s="154"/>
      <c r="BH52" s="31"/>
      <c r="BI52" s="31"/>
      <c r="BJ52" s="18"/>
      <c r="BK52" s="18"/>
      <c r="BL52" s="154"/>
      <c r="BM52" s="31"/>
      <c r="BN52" s="31"/>
      <c r="BO52" s="18"/>
      <c r="BP52" s="18"/>
      <c r="BQ52" s="2"/>
      <c r="BR52" s="22"/>
      <c r="BS52" s="98"/>
      <c r="BT52" s="154"/>
      <c r="BU52" s="154"/>
      <c r="BV52" s="154"/>
      <c r="BW52" s="31"/>
      <c r="BX52" s="154"/>
      <c r="BY52" s="154"/>
      <c r="BZ52" s="31"/>
      <c r="CA52" s="154"/>
      <c r="CB52" s="154"/>
      <c r="CC52" s="18"/>
      <c r="CD52" s="18"/>
      <c r="CE52" s="26"/>
      <c r="CF52" s="26"/>
      <c r="CG52" s="26"/>
      <c r="CH52" s="18"/>
      <c r="CI52" s="18"/>
      <c r="CJ52" s="206"/>
      <c r="CK52" s="9"/>
      <c r="CL52" s="156"/>
      <c r="CM52" s="22"/>
      <c r="CN52" s="22"/>
      <c r="CO52" s="22"/>
      <c r="CP52" s="18"/>
      <c r="CQ52" s="98"/>
      <c r="CR52" s="294"/>
      <c r="CS52" s="26"/>
      <c r="CT52" s="26"/>
      <c r="CU52" s="26"/>
      <c r="CV52" s="18"/>
      <c r="CW52" s="18"/>
      <c r="CX52" s="26"/>
      <c r="CY52" s="26"/>
      <c r="CZ52" s="26"/>
      <c r="DA52" s="18"/>
      <c r="DB52" s="18"/>
      <c r="DC52" s="31"/>
      <c r="DD52" s="31"/>
      <c r="DE52" s="31"/>
      <c r="DF52" s="9"/>
      <c r="DG52" s="31"/>
      <c r="DH52" s="31"/>
      <c r="DI52" s="31"/>
      <c r="DJ52" s="9"/>
      <c r="DK52" s="31"/>
      <c r="DL52" s="31"/>
      <c r="DM52" s="31"/>
      <c r="DN52" s="9"/>
      <c r="DO52" s="31"/>
      <c r="DP52" s="31"/>
      <c r="DQ52" s="31"/>
      <c r="DR52" s="9"/>
      <c r="DS52" s="286"/>
      <c r="DT52" s="31"/>
      <c r="DU52" s="31"/>
      <c r="DV52" s="31"/>
      <c r="DW52" s="9"/>
      <c r="DX52" s="9"/>
      <c r="DY52" s="286"/>
      <c r="DZ52" s="286"/>
      <c r="EA52" s="291"/>
      <c r="EB52" s="9"/>
      <c r="EC52" s="94"/>
      <c r="ED52" s="286"/>
      <c r="EE52" s="31"/>
      <c r="EF52" s="31"/>
      <c r="EG52" s="31"/>
      <c r="EH52" s="9"/>
      <c r="EI52" s="9"/>
      <c r="EJ52" s="286"/>
      <c r="EK52" s="286"/>
      <c r="EL52" s="286"/>
      <c r="EM52" s="30"/>
      <c r="EN52" s="250"/>
      <c r="EO52" s="9"/>
      <c r="EP52" s="286"/>
      <c r="EQ52" s="31"/>
      <c r="ER52" s="31"/>
      <c r="ES52" s="31"/>
      <c r="ET52" s="9"/>
      <c r="EU52" s="9"/>
      <c r="EV52" s="123"/>
      <c r="EW52" s="188"/>
      <c r="EX52" s="188"/>
      <c r="EY52" s="31"/>
      <c r="EZ52" s="31"/>
      <c r="FA52" s="31"/>
      <c r="FB52" s="9"/>
      <c r="FC52" s="94"/>
      <c r="FD52" s="31"/>
      <c r="FE52" s="31"/>
      <c r="FF52" s="31"/>
      <c r="FG52" s="9"/>
      <c r="FH52" s="94"/>
      <c r="FI52" s="188"/>
      <c r="FJ52" s="424"/>
      <c r="FK52" s="123"/>
      <c r="FL52" s="123"/>
      <c r="FM52" s="29"/>
      <c r="FN52" s="29"/>
      <c r="FO52" s="29"/>
      <c r="FP52" s="94"/>
      <c r="FQ52" s="29"/>
      <c r="FR52" s="29"/>
      <c r="FS52" s="29"/>
      <c r="FT52" s="94"/>
      <c r="FU52" s="29"/>
      <c r="FV52" s="29"/>
      <c r="FW52" s="29"/>
      <c r="FX52" s="94"/>
      <c r="FY52" s="201"/>
      <c r="FZ52" s="26"/>
      <c r="GA52" s="22"/>
      <c r="GB52" s="22"/>
      <c r="GC52" s="9"/>
      <c r="GD52" s="22"/>
      <c r="GE52" s="22"/>
      <c r="GF52" s="123"/>
      <c r="GG52" s="122"/>
      <c r="GH52" s="122"/>
      <c r="GI52" s="122"/>
      <c r="GJ52" s="120"/>
      <c r="GK52" s="123"/>
      <c r="GL52" s="195"/>
    </row>
    <row r="53" spans="1:194" ht="16" customHeight="1" x14ac:dyDescent="0.3">
      <c r="A53" s="150">
        <v>48</v>
      </c>
      <c r="B53" s="11"/>
      <c r="C53" s="11"/>
      <c r="D53" s="3"/>
      <c r="E53" s="3"/>
      <c r="F53" s="5" t="str">
        <f t="shared" si="0"/>
        <v/>
      </c>
      <c r="G53" s="5" t="s">
        <v>441</v>
      </c>
      <c r="H53" s="6" t="str">
        <f t="shared" si="1"/>
        <v>-</v>
      </c>
      <c r="I53" s="6" t="s">
        <v>441</v>
      </c>
      <c r="J53" s="7" t="str">
        <f t="shared" si="2"/>
        <v>-</v>
      </c>
      <c r="K53" s="22"/>
      <c r="L53" s="22"/>
      <c r="M53" s="22"/>
      <c r="N53" s="246"/>
      <c r="O53" s="246"/>
      <c r="P53" s="246"/>
      <c r="Q53" s="337"/>
      <c r="R53" s="4"/>
      <c r="S53" s="4"/>
      <c r="T53" s="4"/>
      <c r="U53" s="4"/>
      <c r="V53" s="4"/>
      <c r="W53" s="18"/>
      <c r="X53" s="255"/>
      <c r="Y53" s="275"/>
      <c r="Z53" s="12"/>
      <c r="AA53" s="261" t="s">
        <v>4</v>
      </c>
      <c r="AB53" s="262"/>
      <c r="AC53" s="261" t="s">
        <v>23</v>
      </c>
      <c r="AD53" s="263" t="str">
        <f t="shared" si="3"/>
        <v>-</v>
      </c>
      <c r="AE53" s="276"/>
      <c r="AF53" s="276"/>
      <c r="AG53" s="276"/>
      <c r="AH53" s="276"/>
      <c r="AI53" s="276"/>
      <c r="AJ53" s="12"/>
      <c r="AK53" s="261" t="s">
        <v>4</v>
      </c>
      <c r="AL53" s="16"/>
      <c r="AM53" s="261" t="s">
        <v>23</v>
      </c>
      <c r="AN53" s="263" t="str">
        <f t="shared" si="4"/>
        <v>-</v>
      </c>
      <c r="AO53" s="102"/>
      <c r="AP53" s="335"/>
      <c r="AQ53" s="335"/>
      <c r="AR53" s="335"/>
      <c r="AS53" s="18"/>
      <c r="AT53" s="18"/>
      <c r="AU53" s="155"/>
      <c r="AV53" s="22"/>
      <c r="AW53" s="22"/>
      <c r="AX53" s="155"/>
      <c r="AY53" s="156"/>
      <c r="AZ53" s="155"/>
      <c r="BA53" s="22"/>
      <c r="BB53" s="22"/>
      <c r="BC53" s="156"/>
      <c r="BD53" s="156"/>
      <c r="BE53" s="156"/>
      <c r="BF53" s="157"/>
      <c r="BG53" s="154"/>
      <c r="BH53" s="31"/>
      <c r="BI53" s="31"/>
      <c r="BJ53" s="18"/>
      <c r="BK53" s="18"/>
      <c r="BL53" s="154"/>
      <c r="BM53" s="31"/>
      <c r="BN53" s="31"/>
      <c r="BO53" s="18"/>
      <c r="BP53" s="18"/>
      <c r="BQ53" s="2"/>
      <c r="BR53" s="22"/>
      <c r="BS53" s="98"/>
      <c r="BT53" s="154"/>
      <c r="BU53" s="154"/>
      <c r="BV53" s="154"/>
      <c r="BW53" s="31"/>
      <c r="BX53" s="154"/>
      <c r="BY53" s="154"/>
      <c r="BZ53" s="31"/>
      <c r="CA53" s="154"/>
      <c r="CB53" s="154"/>
      <c r="CC53" s="18"/>
      <c r="CD53" s="18"/>
      <c r="CE53" s="26"/>
      <c r="CF53" s="26"/>
      <c r="CG53" s="26"/>
      <c r="CH53" s="18"/>
      <c r="CI53" s="18"/>
      <c r="CJ53" s="206"/>
      <c r="CK53" s="9"/>
      <c r="CL53" s="156"/>
      <c r="CM53" s="22"/>
      <c r="CN53" s="22"/>
      <c r="CO53" s="22"/>
      <c r="CP53" s="18"/>
      <c r="CQ53" s="98"/>
      <c r="CR53" s="294"/>
      <c r="CS53" s="26"/>
      <c r="CT53" s="26"/>
      <c r="CU53" s="26"/>
      <c r="CV53" s="18"/>
      <c r="CW53" s="18"/>
      <c r="CX53" s="26"/>
      <c r="CY53" s="26"/>
      <c r="CZ53" s="26"/>
      <c r="DA53" s="18"/>
      <c r="DB53" s="18"/>
      <c r="DC53" s="31"/>
      <c r="DD53" s="31"/>
      <c r="DE53" s="31"/>
      <c r="DF53" s="9"/>
      <c r="DG53" s="31"/>
      <c r="DH53" s="31"/>
      <c r="DI53" s="31"/>
      <c r="DJ53" s="9"/>
      <c r="DK53" s="31"/>
      <c r="DL53" s="31"/>
      <c r="DM53" s="31"/>
      <c r="DN53" s="9"/>
      <c r="DO53" s="31"/>
      <c r="DP53" s="31"/>
      <c r="DQ53" s="31"/>
      <c r="DR53" s="9"/>
      <c r="DS53" s="286"/>
      <c r="DT53" s="31"/>
      <c r="DU53" s="31"/>
      <c r="DV53" s="31"/>
      <c r="DW53" s="9"/>
      <c r="DX53" s="9"/>
      <c r="DY53" s="286"/>
      <c r="DZ53" s="286"/>
      <c r="EA53" s="291"/>
      <c r="EB53" s="9"/>
      <c r="EC53" s="94"/>
      <c r="ED53" s="286"/>
      <c r="EE53" s="31"/>
      <c r="EF53" s="31"/>
      <c r="EG53" s="31"/>
      <c r="EH53" s="9"/>
      <c r="EI53" s="9"/>
      <c r="EJ53" s="286"/>
      <c r="EK53" s="286"/>
      <c r="EL53" s="286"/>
      <c r="EM53" s="30"/>
      <c r="EN53" s="250"/>
      <c r="EO53" s="9"/>
      <c r="EP53" s="286"/>
      <c r="EQ53" s="31"/>
      <c r="ER53" s="31"/>
      <c r="ES53" s="31"/>
      <c r="ET53" s="9"/>
      <c r="EU53" s="9"/>
      <c r="EV53" s="123"/>
      <c r="EW53" s="188"/>
      <c r="EX53" s="188"/>
      <c r="EY53" s="31"/>
      <c r="EZ53" s="31"/>
      <c r="FA53" s="31"/>
      <c r="FB53" s="9"/>
      <c r="FC53" s="94"/>
      <c r="FD53" s="31"/>
      <c r="FE53" s="31"/>
      <c r="FF53" s="31"/>
      <c r="FG53" s="9"/>
      <c r="FH53" s="94"/>
      <c r="FI53" s="188"/>
      <c r="FJ53" s="424"/>
      <c r="FK53" s="123"/>
      <c r="FL53" s="123"/>
      <c r="FM53" s="29"/>
      <c r="FN53" s="29"/>
      <c r="FO53" s="29"/>
      <c r="FP53" s="94"/>
      <c r="FQ53" s="29"/>
      <c r="FR53" s="29"/>
      <c r="FS53" s="29"/>
      <c r="FT53" s="94"/>
      <c r="FU53" s="29"/>
      <c r="FV53" s="29"/>
      <c r="FW53" s="29"/>
      <c r="FX53" s="94"/>
      <c r="FY53" s="201"/>
      <c r="FZ53" s="26"/>
      <c r="GA53" s="22"/>
      <c r="GB53" s="22"/>
      <c r="GC53" s="9"/>
      <c r="GD53" s="22"/>
      <c r="GE53" s="22"/>
      <c r="GF53" s="123"/>
      <c r="GG53" s="122"/>
      <c r="GH53" s="122"/>
      <c r="GI53" s="122"/>
      <c r="GJ53" s="120"/>
      <c r="GK53" s="123"/>
      <c r="GL53" s="195"/>
    </row>
    <row r="54" spans="1:194" ht="16" customHeight="1" x14ac:dyDescent="0.3">
      <c r="A54" s="150">
        <v>49</v>
      </c>
      <c r="B54" s="11"/>
      <c r="C54" s="11"/>
      <c r="D54" s="3"/>
      <c r="E54" s="3"/>
      <c r="F54" s="5" t="str">
        <f t="shared" si="0"/>
        <v/>
      </c>
      <c r="G54" s="5" t="s">
        <v>441</v>
      </c>
      <c r="H54" s="6" t="str">
        <f t="shared" si="1"/>
        <v>-</v>
      </c>
      <c r="I54" s="6" t="s">
        <v>441</v>
      </c>
      <c r="J54" s="7" t="str">
        <f t="shared" si="2"/>
        <v>-</v>
      </c>
      <c r="K54" s="22"/>
      <c r="L54" s="22"/>
      <c r="M54" s="22"/>
      <c r="N54" s="246"/>
      <c r="O54" s="246"/>
      <c r="P54" s="246"/>
      <c r="Q54" s="337"/>
      <c r="R54" s="4"/>
      <c r="S54" s="4"/>
      <c r="T54" s="4"/>
      <c r="U54" s="4"/>
      <c r="V54" s="4"/>
      <c r="W54" s="18"/>
      <c r="X54" s="255"/>
      <c r="Y54" s="275"/>
      <c r="Z54" s="12"/>
      <c r="AA54" s="261" t="s">
        <v>4</v>
      </c>
      <c r="AB54" s="262"/>
      <c r="AC54" s="261" t="s">
        <v>23</v>
      </c>
      <c r="AD54" s="263" t="str">
        <f t="shared" si="3"/>
        <v>-</v>
      </c>
      <c r="AE54" s="276"/>
      <c r="AF54" s="276"/>
      <c r="AG54" s="276"/>
      <c r="AH54" s="276"/>
      <c r="AI54" s="276"/>
      <c r="AJ54" s="12"/>
      <c r="AK54" s="261" t="s">
        <v>4</v>
      </c>
      <c r="AL54" s="16"/>
      <c r="AM54" s="261" t="s">
        <v>23</v>
      </c>
      <c r="AN54" s="263" t="str">
        <f t="shared" si="4"/>
        <v>-</v>
      </c>
      <c r="AO54" s="102"/>
      <c r="AP54" s="335"/>
      <c r="AQ54" s="335"/>
      <c r="AR54" s="335"/>
      <c r="AS54" s="18"/>
      <c r="AT54" s="18"/>
      <c r="AU54" s="155"/>
      <c r="AV54" s="22"/>
      <c r="AW54" s="22"/>
      <c r="AX54" s="155"/>
      <c r="AY54" s="156"/>
      <c r="AZ54" s="155"/>
      <c r="BA54" s="22"/>
      <c r="BB54" s="22"/>
      <c r="BC54" s="156"/>
      <c r="BD54" s="156"/>
      <c r="BE54" s="156"/>
      <c r="BF54" s="157"/>
      <c r="BG54" s="154"/>
      <c r="BH54" s="31"/>
      <c r="BI54" s="31"/>
      <c r="BJ54" s="18"/>
      <c r="BK54" s="18"/>
      <c r="BL54" s="154"/>
      <c r="BM54" s="31"/>
      <c r="BN54" s="31"/>
      <c r="BO54" s="18"/>
      <c r="BP54" s="18"/>
      <c r="BQ54" s="2"/>
      <c r="BR54" s="22"/>
      <c r="BS54" s="98"/>
      <c r="BT54" s="154"/>
      <c r="BU54" s="154"/>
      <c r="BV54" s="154"/>
      <c r="BW54" s="31"/>
      <c r="BX54" s="154"/>
      <c r="BY54" s="154"/>
      <c r="BZ54" s="31"/>
      <c r="CA54" s="154"/>
      <c r="CB54" s="154"/>
      <c r="CC54" s="18"/>
      <c r="CD54" s="18"/>
      <c r="CE54" s="26"/>
      <c r="CF54" s="26"/>
      <c r="CG54" s="26"/>
      <c r="CH54" s="18"/>
      <c r="CI54" s="18"/>
      <c r="CJ54" s="206"/>
      <c r="CK54" s="9"/>
      <c r="CL54" s="156"/>
      <c r="CM54" s="22"/>
      <c r="CN54" s="22"/>
      <c r="CO54" s="22"/>
      <c r="CP54" s="18"/>
      <c r="CQ54" s="98"/>
      <c r="CR54" s="294"/>
      <c r="CS54" s="26"/>
      <c r="CT54" s="26"/>
      <c r="CU54" s="26"/>
      <c r="CV54" s="18"/>
      <c r="CW54" s="18"/>
      <c r="CX54" s="26"/>
      <c r="CY54" s="26"/>
      <c r="CZ54" s="26"/>
      <c r="DA54" s="18"/>
      <c r="DB54" s="18"/>
      <c r="DC54" s="31"/>
      <c r="DD54" s="31"/>
      <c r="DE54" s="31"/>
      <c r="DF54" s="9"/>
      <c r="DG54" s="31"/>
      <c r="DH54" s="31"/>
      <c r="DI54" s="31"/>
      <c r="DJ54" s="9"/>
      <c r="DK54" s="31"/>
      <c r="DL54" s="31"/>
      <c r="DM54" s="31"/>
      <c r="DN54" s="9"/>
      <c r="DO54" s="31"/>
      <c r="DP54" s="31"/>
      <c r="DQ54" s="31"/>
      <c r="DR54" s="9"/>
      <c r="DS54" s="286"/>
      <c r="DT54" s="31"/>
      <c r="DU54" s="31"/>
      <c r="DV54" s="31"/>
      <c r="DW54" s="9"/>
      <c r="DX54" s="9"/>
      <c r="DY54" s="286"/>
      <c r="DZ54" s="286"/>
      <c r="EA54" s="291"/>
      <c r="EB54" s="9"/>
      <c r="EC54" s="94"/>
      <c r="ED54" s="286"/>
      <c r="EE54" s="31"/>
      <c r="EF54" s="31"/>
      <c r="EG54" s="31"/>
      <c r="EH54" s="9"/>
      <c r="EI54" s="9"/>
      <c r="EJ54" s="286"/>
      <c r="EK54" s="286"/>
      <c r="EL54" s="286"/>
      <c r="EM54" s="30"/>
      <c r="EN54" s="250"/>
      <c r="EO54" s="9"/>
      <c r="EP54" s="286"/>
      <c r="EQ54" s="31"/>
      <c r="ER54" s="31"/>
      <c r="ES54" s="31"/>
      <c r="ET54" s="9"/>
      <c r="EU54" s="9"/>
      <c r="EV54" s="123"/>
      <c r="EW54" s="188"/>
      <c r="EX54" s="188"/>
      <c r="EY54" s="31"/>
      <c r="EZ54" s="31"/>
      <c r="FA54" s="31"/>
      <c r="FB54" s="9"/>
      <c r="FC54" s="94"/>
      <c r="FD54" s="31"/>
      <c r="FE54" s="31"/>
      <c r="FF54" s="31"/>
      <c r="FG54" s="9"/>
      <c r="FH54" s="94"/>
      <c r="FI54" s="188"/>
      <c r="FJ54" s="424"/>
      <c r="FK54" s="123"/>
      <c r="FL54" s="123"/>
      <c r="FM54" s="29"/>
      <c r="FN54" s="29"/>
      <c r="FO54" s="29"/>
      <c r="FP54" s="94"/>
      <c r="FQ54" s="29"/>
      <c r="FR54" s="29"/>
      <c r="FS54" s="29"/>
      <c r="FT54" s="94"/>
      <c r="FU54" s="29"/>
      <c r="FV54" s="29"/>
      <c r="FW54" s="29"/>
      <c r="FX54" s="94"/>
      <c r="FY54" s="201"/>
      <c r="FZ54" s="26"/>
      <c r="GA54" s="22"/>
      <c r="GB54" s="22"/>
      <c r="GC54" s="9"/>
      <c r="GD54" s="22"/>
      <c r="GE54" s="22"/>
      <c r="GF54" s="123"/>
      <c r="GG54" s="122"/>
      <c r="GH54" s="122"/>
      <c r="GI54" s="122"/>
      <c r="GJ54" s="120"/>
      <c r="GK54" s="123"/>
      <c r="GL54" s="195"/>
    </row>
    <row r="55" spans="1:194" ht="16" customHeight="1" x14ac:dyDescent="0.3">
      <c r="A55" s="150">
        <v>50</v>
      </c>
      <c r="B55" s="11"/>
      <c r="C55" s="11"/>
      <c r="D55" s="3"/>
      <c r="E55" s="3"/>
      <c r="F55" s="5" t="str">
        <f t="shared" si="0"/>
        <v/>
      </c>
      <c r="G55" s="5" t="s">
        <v>441</v>
      </c>
      <c r="H55" s="6" t="str">
        <f t="shared" si="1"/>
        <v>-</v>
      </c>
      <c r="I55" s="6" t="s">
        <v>441</v>
      </c>
      <c r="J55" s="7" t="str">
        <f t="shared" si="2"/>
        <v>-</v>
      </c>
      <c r="K55" s="22"/>
      <c r="L55" s="22"/>
      <c r="M55" s="22"/>
      <c r="N55" s="246"/>
      <c r="O55" s="246"/>
      <c r="P55" s="246"/>
      <c r="Q55" s="337"/>
      <c r="R55" s="4"/>
      <c r="S55" s="4"/>
      <c r="T55" s="4"/>
      <c r="U55" s="4"/>
      <c r="V55" s="4"/>
      <c r="W55" s="18"/>
      <c r="X55" s="255"/>
      <c r="Y55" s="275"/>
      <c r="Z55" s="12"/>
      <c r="AA55" s="261" t="s">
        <v>4</v>
      </c>
      <c r="AB55" s="262"/>
      <c r="AC55" s="261" t="s">
        <v>23</v>
      </c>
      <c r="AD55" s="263" t="str">
        <f t="shared" si="3"/>
        <v>-</v>
      </c>
      <c r="AE55" s="276"/>
      <c r="AF55" s="276"/>
      <c r="AG55" s="276"/>
      <c r="AH55" s="276"/>
      <c r="AI55" s="276"/>
      <c r="AJ55" s="12"/>
      <c r="AK55" s="261" t="s">
        <v>66</v>
      </c>
      <c r="AL55" s="16"/>
      <c r="AM55" s="261" t="s">
        <v>23</v>
      </c>
      <c r="AN55" s="263" t="str">
        <f t="shared" si="4"/>
        <v>-</v>
      </c>
      <c r="AO55" s="102"/>
      <c r="AP55" s="335"/>
      <c r="AQ55" s="335"/>
      <c r="AR55" s="335"/>
      <c r="AS55" s="18"/>
      <c r="AT55" s="18"/>
      <c r="AU55" s="155"/>
      <c r="AV55" s="22"/>
      <c r="AW55" s="22"/>
      <c r="AX55" s="155"/>
      <c r="AY55" s="156"/>
      <c r="AZ55" s="155"/>
      <c r="BA55" s="22"/>
      <c r="BB55" s="22"/>
      <c r="BC55" s="156"/>
      <c r="BD55" s="156"/>
      <c r="BE55" s="156"/>
      <c r="BF55" s="157"/>
      <c r="BG55" s="154"/>
      <c r="BH55" s="31"/>
      <c r="BI55" s="31"/>
      <c r="BJ55" s="18"/>
      <c r="BK55" s="18"/>
      <c r="BL55" s="154"/>
      <c r="BM55" s="31"/>
      <c r="BN55" s="31"/>
      <c r="BO55" s="18"/>
      <c r="BP55" s="18"/>
      <c r="BQ55" s="2"/>
      <c r="BR55" s="22"/>
      <c r="BS55" s="98"/>
      <c r="BT55" s="154"/>
      <c r="BU55" s="154"/>
      <c r="BV55" s="154"/>
      <c r="BW55" s="31"/>
      <c r="BX55" s="154"/>
      <c r="BY55" s="154"/>
      <c r="BZ55" s="31"/>
      <c r="CA55" s="154"/>
      <c r="CB55" s="154"/>
      <c r="CC55" s="18"/>
      <c r="CD55" s="18"/>
      <c r="CE55" s="26"/>
      <c r="CF55" s="26"/>
      <c r="CG55" s="26"/>
      <c r="CH55" s="18"/>
      <c r="CI55" s="18"/>
      <c r="CJ55" s="206"/>
      <c r="CK55" s="9"/>
      <c r="CL55" s="156"/>
      <c r="CM55" s="22"/>
      <c r="CN55" s="22"/>
      <c r="CO55" s="22"/>
      <c r="CP55" s="18"/>
      <c r="CQ55" s="98"/>
      <c r="CR55" s="294"/>
      <c r="CS55" s="26"/>
      <c r="CT55" s="26"/>
      <c r="CU55" s="26"/>
      <c r="CV55" s="18"/>
      <c r="CW55" s="18"/>
      <c r="CX55" s="26"/>
      <c r="CY55" s="26"/>
      <c r="CZ55" s="26"/>
      <c r="DA55" s="18"/>
      <c r="DB55" s="18"/>
      <c r="DC55" s="31"/>
      <c r="DD55" s="31"/>
      <c r="DE55" s="31"/>
      <c r="DF55" s="9"/>
      <c r="DG55" s="31"/>
      <c r="DH55" s="31"/>
      <c r="DI55" s="31"/>
      <c r="DJ55" s="9"/>
      <c r="DK55" s="31"/>
      <c r="DL55" s="31"/>
      <c r="DM55" s="31"/>
      <c r="DN55" s="9"/>
      <c r="DO55" s="31"/>
      <c r="DP55" s="31"/>
      <c r="DQ55" s="31"/>
      <c r="DR55" s="9"/>
      <c r="DS55" s="286"/>
      <c r="DT55" s="31"/>
      <c r="DU55" s="31"/>
      <c r="DV55" s="31"/>
      <c r="DW55" s="9"/>
      <c r="DX55" s="9"/>
      <c r="DY55" s="286"/>
      <c r="DZ55" s="286"/>
      <c r="EA55" s="291"/>
      <c r="EB55" s="9"/>
      <c r="EC55" s="94"/>
      <c r="ED55" s="286"/>
      <c r="EE55" s="31"/>
      <c r="EF55" s="31"/>
      <c r="EG55" s="31"/>
      <c r="EH55" s="9"/>
      <c r="EI55" s="9"/>
      <c r="EJ55" s="286"/>
      <c r="EK55" s="286"/>
      <c r="EL55" s="286"/>
      <c r="EM55" s="30"/>
      <c r="EN55" s="250"/>
      <c r="EO55" s="9"/>
      <c r="EP55" s="286"/>
      <c r="EQ55" s="31"/>
      <c r="ER55" s="31"/>
      <c r="ES55" s="31"/>
      <c r="ET55" s="9"/>
      <c r="EU55" s="9"/>
      <c r="EV55" s="123"/>
      <c r="EW55" s="188"/>
      <c r="EX55" s="188"/>
      <c r="EY55" s="31"/>
      <c r="EZ55" s="31"/>
      <c r="FA55" s="31"/>
      <c r="FB55" s="9"/>
      <c r="FC55" s="94"/>
      <c r="FD55" s="31"/>
      <c r="FE55" s="31"/>
      <c r="FF55" s="31"/>
      <c r="FG55" s="9"/>
      <c r="FH55" s="94"/>
      <c r="FI55" s="188"/>
      <c r="FJ55" s="424"/>
      <c r="FK55" s="123"/>
      <c r="FL55" s="123"/>
      <c r="FM55" s="29"/>
      <c r="FN55" s="29"/>
      <c r="FO55" s="29"/>
      <c r="FP55" s="94"/>
      <c r="FQ55" s="29"/>
      <c r="FR55" s="29"/>
      <c r="FS55" s="29"/>
      <c r="FT55" s="94"/>
      <c r="FU55" s="29"/>
      <c r="FV55" s="29"/>
      <c r="FW55" s="29"/>
      <c r="FX55" s="94"/>
      <c r="FY55" s="201"/>
      <c r="FZ55" s="26"/>
      <c r="GA55" s="22"/>
      <c r="GB55" s="22"/>
      <c r="GC55" s="9"/>
      <c r="GD55" s="22"/>
      <c r="GE55" s="22"/>
      <c r="GF55" s="123"/>
      <c r="GG55" s="122"/>
      <c r="GH55" s="122"/>
      <c r="GI55" s="122"/>
      <c r="GJ55" s="120"/>
      <c r="GK55" s="123"/>
      <c r="GL55" s="195"/>
    </row>
    <row r="56" spans="1:194" ht="16" customHeight="1" x14ac:dyDescent="0.3">
      <c r="A56" s="150">
        <v>51</v>
      </c>
      <c r="B56" s="11"/>
      <c r="C56" s="11"/>
      <c r="D56" s="3"/>
      <c r="E56" s="3"/>
      <c r="F56" s="5" t="str">
        <f t="shared" si="0"/>
        <v/>
      </c>
      <c r="G56" s="5" t="s">
        <v>441</v>
      </c>
      <c r="H56" s="6" t="str">
        <f t="shared" si="1"/>
        <v>-</v>
      </c>
      <c r="I56" s="6" t="s">
        <v>441</v>
      </c>
      <c r="J56" s="7" t="str">
        <f t="shared" si="2"/>
        <v>-</v>
      </c>
      <c r="K56" s="22"/>
      <c r="L56" s="22"/>
      <c r="M56" s="22"/>
      <c r="N56" s="246"/>
      <c r="O56" s="246"/>
      <c r="P56" s="246"/>
      <c r="Q56" s="337"/>
      <c r="R56" s="4"/>
      <c r="S56" s="4"/>
      <c r="T56" s="4"/>
      <c r="U56" s="4"/>
      <c r="V56" s="4"/>
      <c r="W56" s="18"/>
      <c r="X56" s="255"/>
      <c r="Y56" s="275"/>
      <c r="Z56" s="12"/>
      <c r="AA56" s="261" t="s">
        <v>4</v>
      </c>
      <c r="AB56" s="262"/>
      <c r="AC56" s="261" t="s">
        <v>23</v>
      </c>
      <c r="AD56" s="263" t="str">
        <f t="shared" si="3"/>
        <v>-</v>
      </c>
      <c r="AE56" s="276"/>
      <c r="AF56" s="276"/>
      <c r="AG56" s="276"/>
      <c r="AH56" s="276"/>
      <c r="AI56" s="276"/>
      <c r="AJ56" s="12"/>
      <c r="AK56" s="261" t="s">
        <v>4</v>
      </c>
      <c r="AL56" s="16"/>
      <c r="AM56" s="261" t="s">
        <v>23</v>
      </c>
      <c r="AN56" s="263" t="str">
        <f t="shared" si="4"/>
        <v>-</v>
      </c>
      <c r="AO56" s="102"/>
      <c r="AP56" s="335"/>
      <c r="AQ56" s="335"/>
      <c r="AR56" s="335"/>
      <c r="AS56" s="18"/>
      <c r="AT56" s="18"/>
      <c r="AU56" s="155"/>
      <c r="AV56" s="22"/>
      <c r="AW56" s="22"/>
      <c r="AX56" s="155"/>
      <c r="AY56" s="156"/>
      <c r="AZ56" s="155"/>
      <c r="BA56" s="22"/>
      <c r="BB56" s="22"/>
      <c r="BC56" s="156"/>
      <c r="BD56" s="156"/>
      <c r="BE56" s="156"/>
      <c r="BF56" s="157"/>
      <c r="BG56" s="154"/>
      <c r="BH56" s="31"/>
      <c r="BI56" s="31"/>
      <c r="BJ56" s="18"/>
      <c r="BK56" s="18"/>
      <c r="BL56" s="154"/>
      <c r="BM56" s="31"/>
      <c r="BN56" s="31"/>
      <c r="BO56" s="18"/>
      <c r="BP56" s="18"/>
      <c r="BQ56" s="2"/>
      <c r="BR56" s="22"/>
      <c r="BS56" s="98"/>
      <c r="BT56" s="154"/>
      <c r="BU56" s="154"/>
      <c r="BV56" s="154"/>
      <c r="BW56" s="31"/>
      <c r="BX56" s="154"/>
      <c r="BY56" s="154"/>
      <c r="BZ56" s="31"/>
      <c r="CA56" s="154"/>
      <c r="CB56" s="154"/>
      <c r="CC56" s="18"/>
      <c r="CD56" s="18"/>
      <c r="CE56" s="26"/>
      <c r="CF56" s="26"/>
      <c r="CG56" s="26"/>
      <c r="CH56" s="18"/>
      <c r="CI56" s="18"/>
      <c r="CJ56" s="206"/>
      <c r="CK56" s="9"/>
      <c r="CL56" s="156"/>
      <c r="CM56" s="22"/>
      <c r="CN56" s="22"/>
      <c r="CO56" s="22"/>
      <c r="CP56" s="18"/>
      <c r="CQ56" s="98"/>
      <c r="CR56" s="294"/>
      <c r="CS56" s="26"/>
      <c r="CT56" s="26"/>
      <c r="CU56" s="26"/>
      <c r="CV56" s="18"/>
      <c r="CW56" s="18"/>
      <c r="CX56" s="26"/>
      <c r="CY56" s="26"/>
      <c r="CZ56" s="26"/>
      <c r="DA56" s="18"/>
      <c r="DB56" s="18"/>
      <c r="DC56" s="31"/>
      <c r="DD56" s="31"/>
      <c r="DE56" s="31"/>
      <c r="DF56" s="9"/>
      <c r="DG56" s="31"/>
      <c r="DH56" s="31"/>
      <c r="DI56" s="31"/>
      <c r="DJ56" s="9"/>
      <c r="DK56" s="31"/>
      <c r="DL56" s="31"/>
      <c r="DM56" s="31"/>
      <c r="DN56" s="9"/>
      <c r="DO56" s="31"/>
      <c r="DP56" s="31"/>
      <c r="DQ56" s="31"/>
      <c r="DR56" s="9"/>
      <c r="DS56" s="286"/>
      <c r="DT56" s="31"/>
      <c r="DU56" s="31"/>
      <c r="DV56" s="31"/>
      <c r="DW56" s="9"/>
      <c r="DX56" s="9"/>
      <c r="DY56" s="286"/>
      <c r="DZ56" s="286"/>
      <c r="EA56" s="291"/>
      <c r="EB56" s="9"/>
      <c r="EC56" s="94"/>
      <c r="ED56" s="286"/>
      <c r="EE56" s="31"/>
      <c r="EF56" s="31"/>
      <c r="EG56" s="31"/>
      <c r="EH56" s="9"/>
      <c r="EI56" s="9"/>
      <c r="EJ56" s="286"/>
      <c r="EK56" s="286"/>
      <c r="EL56" s="286"/>
      <c r="EM56" s="30"/>
      <c r="EN56" s="250"/>
      <c r="EO56" s="9"/>
      <c r="EP56" s="286"/>
      <c r="EQ56" s="31"/>
      <c r="ER56" s="31"/>
      <c r="ES56" s="31"/>
      <c r="ET56" s="9"/>
      <c r="EU56" s="9"/>
      <c r="EV56" s="123"/>
      <c r="EW56" s="188"/>
      <c r="EX56" s="188"/>
      <c r="EY56" s="31"/>
      <c r="EZ56" s="31"/>
      <c r="FA56" s="31"/>
      <c r="FB56" s="9"/>
      <c r="FC56" s="94"/>
      <c r="FD56" s="31"/>
      <c r="FE56" s="31"/>
      <c r="FF56" s="31"/>
      <c r="FG56" s="9"/>
      <c r="FH56" s="94"/>
      <c r="FI56" s="188"/>
      <c r="FJ56" s="424"/>
      <c r="FK56" s="123"/>
      <c r="FL56" s="123"/>
      <c r="FM56" s="29"/>
      <c r="FN56" s="29"/>
      <c r="FO56" s="29"/>
      <c r="FP56" s="94"/>
      <c r="FQ56" s="29"/>
      <c r="FR56" s="29"/>
      <c r="FS56" s="29"/>
      <c r="FT56" s="94"/>
      <c r="FU56" s="29"/>
      <c r="FV56" s="29"/>
      <c r="FW56" s="29"/>
      <c r="FX56" s="94"/>
      <c r="FY56" s="201"/>
      <c r="FZ56" s="26"/>
      <c r="GA56" s="22"/>
      <c r="GB56" s="22"/>
      <c r="GC56" s="9"/>
      <c r="GD56" s="22"/>
      <c r="GE56" s="22"/>
      <c r="GF56" s="123"/>
      <c r="GG56" s="122"/>
      <c r="GH56" s="122"/>
      <c r="GI56" s="122"/>
      <c r="GJ56" s="120"/>
      <c r="GK56" s="123"/>
      <c r="GL56" s="195"/>
    </row>
    <row r="57" spans="1:194" ht="16" customHeight="1" x14ac:dyDescent="0.3">
      <c r="A57" s="150">
        <v>52</v>
      </c>
      <c r="B57" s="11"/>
      <c r="C57" s="11"/>
      <c r="D57" s="3"/>
      <c r="E57" s="3"/>
      <c r="F57" s="5" t="str">
        <f t="shared" si="0"/>
        <v/>
      </c>
      <c r="G57" s="5" t="s">
        <v>441</v>
      </c>
      <c r="H57" s="6" t="str">
        <f t="shared" si="1"/>
        <v>-</v>
      </c>
      <c r="I57" s="6" t="s">
        <v>441</v>
      </c>
      <c r="J57" s="7" t="str">
        <f t="shared" si="2"/>
        <v>-</v>
      </c>
      <c r="K57" s="22"/>
      <c r="L57" s="22"/>
      <c r="M57" s="22"/>
      <c r="N57" s="246"/>
      <c r="O57" s="246"/>
      <c r="P57" s="246"/>
      <c r="Q57" s="337"/>
      <c r="R57" s="4"/>
      <c r="S57" s="4"/>
      <c r="T57" s="4"/>
      <c r="U57" s="4"/>
      <c r="V57" s="4"/>
      <c r="W57" s="18"/>
      <c r="X57" s="255"/>
      <c r="Y57" s="275"/>
      <c r="Z57" s="12"/>
      <c r="AA57" s="261" t="s">
        <v>4</v>
      </c>
      <c r="AB57" s="262"/>
      <c r="AC57" s="261" t="s">
        <v>23</v>
      </c>
      <c r="AD57" s="263" t="str">
        <f t="shared" si="3"/>
        <v>-</v>
      </c>
      <c r="AE57" s="276"/>
      <c r="AF57" s="276"/>
      <c r="AG57" s="276"/>
      <c r="AH57" s="276"/>
      <c r="AI57" s="276"/>
      <c r="AJ57" s="12"/>
      <c r="AK57" s="261" t="s">
        <v>4</v>
      </c>
      <c r="AL57" s="16"/>
      <c r="AM57" s="261" t="s">
        <v>23</v>
      </c>
      <c r="AN57" s="263" t="str">
        <f t="shared" si="4"/>
        <v>-</v>
      </c>
      <c r="AO57" s="102"/>
      <c r="AP57" s="335"/>
      <c r="AQ57" s="335"/>
      <c r="AR57" s="335"/>
      <c r="AS57" s="18"/>
      <c r="AT57" s="18"/>
      <c r="AU57" s="155"/>
      <c r="AV57" s="22"/>
      <c r="AW57" s="22"/>
      <c r="AX57" s="155"/>
      <c r="AY57" s="156"/>
      <c r="AZ57" s="155"/>
      <c r="BA57" s="22"/>
      <c r="BB57" s="22"/>
      <c r="BC57" s="156"/>
      <c r="BD57" s="156"/>
      <c r="BE57" s="156"/>
      <c r="BF57" s="157"/>
      <c r="BG57" s="154"/>
      <c r="BH57" s="31"/>
      <c r="BI57" s="31"/>
      <c r="BJ57" s="18"/>
      <c r="BK57" s="18"/>
      <c r="BL57" s="154"/>
      <c r="BM57" s="31"/>
      <c r="BN57" s="31"/>
      <c r="BO57" s="18"/>
      <c r="BP57" s="18"/>
      <c r="BQ57" s="2"/>
      <c r="BR57" s="22"/>
      <c r="BS57" s="98"/>
      <c r="BT57" s="154"/>
      <c r="BU57" s="154"/>
      <c r="BV57" s="154"/>
      <c r="BW57" s="31"/>
      <c r="BX57" s="154"/>
      <c r="BY57" s="154"/>
      <c r="BZ57" s="31"/>
      <c r="CA57" s="154"/>
      <c r="CB57" s="154"/>
      <c r="CC57" s="18"/>
      <c r="CD57" s="18"/>
      <c r="CE57" s="26"/>
      <c r="CF57" s="26"/>
      <c r="CG57" s="26"/>
      <c r="CH57" s="18"/>
      <c r="CI57" s="18"/>
      <c r="CJ57" s="206"/>
      <c r="CK57" s="9"/>
      <c r="CL57" s="156"/>
      <c r="CM57" s="22"/>
      <c r="CN57" s="22"/>
      <c r="CO57" s="22"/>
      <c r="CP57" s="18"/>
      <c r="CQ57" s="98"/>
      <c r="CR57" s="294"/>
      <c r="CS57" s="26"/>
      <c r="CT57" s="26"/>
      <c r="CU57" s="26"/>
      <c r="CV57" s="18"/>
      <c r="CW57" s="18"/>
      <c r="CX57" s="26"/>
      <c r="CY57" s="26"/>
      <c r="CZ57" s="26"/>
      <c r="DA57" s="18"/>
      <c r="DB57" s="18"/>
      <c r="DC57" s="31"/>
      <c r="DD57" s="31"/>
      <c r="DE57" s="31"/>
      <c r="DF57" s="9"/>
      <c r="DG57" s="31"/>
      <c r="DH57" s="31"/>
      <c r="DI57" s="31"/>
      <c r="DJ57" s="9"/>
      <c r="DK57" s="31"/>
      <c r="DL57" s="31"/>
      <c r="DM57" s="31"/>
      <c r="DN57" s="9"/>
      <c r="DO57" s="31"/>
      <c r="DP57" s="31"/>
      <c r="DQ57" s="31"/>
      <c r="DR57" s="9"/>
      <c r="DS57" s="286"/>
      <c r="DT57" s="31"/>
      <c r="DU57" s="31"/>
      <c r="DV57" s="31"/>
      <c r="DW57" s="9"/>
      <c r="DX57" s="9"/>
      <c r="DY57" s="286"/>
      <c r="DZ57" s="286"/>
      <c r="EA57" s="291"/>
      <c r="EB57" s="9"/>
      <c r="EC57" s="94"/>
      <c r="ED57" s="286"/>
      <c r="EE57" s="31"/>
      <c r="EF57" s="31"/>
      <c r="EG57" s="31"/>
      <c r="EH57" s="9"/>
      <c r="EI57" s="9"/>
      <c r="EJ57" s="286"/>
      <c r="EK57" s="286"/>
      <c r="EL57" s="286"/>
      <c r="EM57" s="30"/>
      <c r="EN57" s="250"/>
      <c r="EO57" s="9"/>
      <c r="EP57" s="286"/>
      <c r="EQ57" s="31"/>
      <c r="ER57" s="31"/>
      <c r="ES57" s="31"/>
      <c r="ET57" s="9"/>
      <c r="EU57" s="9"/>
      <c r="EV57" s="123"/>
      <c r="EW57" s="188"/>
      <c r="EX57" s="188"/>
      <c r="EY57" s="31"/>
      <c r="EZ57" s="31"/>
      <c r="FA57" s="31"/>
      <c r="FB57" s="9"/>
      <c r="FC57" s="94"/>
      <c r="FD57" s="31"/>
      <c r="FE57" s="31"/>
      <c r="FF57" s="31"/>
      <c r="FG57" s="9"/>
      <c r="FH57" s="94"/>
      <c r="FI57" s="188"/>
      <c r="FJ57" s="424"/>
      <c r="FK57" s="123"/>
      <c r="FL57" s="123"/>
      <c r="FM57" s="29"/>
      <c r="FN57" s="29"/>
      <c r="FO57" s="29"/>
      <c r="FP57" s="94"/>
      <c r="FQ57" s="29"/>
      <c r="FR57" s="29"/>
      <c r="FS57" s="29"/>
      <c r="FT57" s="94"/>
      <c r="FU57" s="29"/>
      <c r="FV57" s="29"/>
      <c r="FW57" s="29"/>
      <c r="FX57" s="94"/>
      <c r="FY57" s="201"/>
      <c r="FZ57" s="26"/>
      <c r="GA57" s="22"/>
      <c r="GB57" s="22"/>
      <c r="GC57" s="9"/>
      <c r="GD57" s="22"/>
      <c r="GE57" s="22"/>
      <c r="GF57" s="123"/>
      <c r="GG57" s="122"/>
      <c r="GH57" s="122"/>
      <c r="GI57" s="122"/>
      <c r="GJ57" s="120"/>
      <c r="GK57" s="123"/>
      <c r="GL57" s="195"/>
    </row>
    <row r="58" spans="1:194" ht="16" customHeight="1" x14ac:dyDescent="0.3">
      <c r="A58" s="150">
        <v>53</v>
      </c>
      <c r="B58" s="11"/>
      <c r="C58" s="11"/>
      <c r="D58" s="3"/>
      <c r="E58" s="3"/>
      <c r="F58" s="5" t="str">
        <f t="shared" si="0"/>
        <v/>
      </c>
      <c r="G58" s="5" t="s">
        <v>441</v>
      </c>
      <c r="H58" s="6" t="str">
        <f t="shared" si="1"/>
        <v>-</v>
      </c>
      <c r="I58" s="6" t="s">
        <v>441</v>
      </c>
      <c r="J58" s="7" t="str">
        <f t="shared" si="2"/>
        <v>-</v>
      </c>
      <c r="K58" s="22"/>
      <c r="L58" s="22"/>
      <c r="M58" s="22"/>
      <c r="N58" s="246"/>
      <c r="O58" s="246"/>
      <c r="P58" s="246"/>
      <c r="Q58" s="337"/>
      <c r="R58" s="4"/>
      <c r="S58" s="4"/>
      <c r="T58" s="4"/>
      <c r="U58" s="4"/>
      <c r="V58" s="4"/>
      <c r="W58" s="18"/>
      <c r="X58" s="255"/>
      <c r="Y58" s="275"/>
      <c r="Z58" s="12"/>
      <c r="AA58" s="261" t="s">
        <v>4</v>
      </c>
      <c r="AB58" s="262"/>
      <c r="AC58" s="261" t="s">
        <v>23</v>
      </c>
      <c r="AD58" s="263" t="str">
        <f t="shared" si="3"/>
        <v>-</v>
      </c>
      <c r="AE58" s="276"/>
      <c r="AF58" s="276"/>
      <c r="AG58" s="276"/>
      <c r="AH58" s="276"/>
      <c r="AI58" s="276"/>
      <c r="AJ58" s="12"/>
      <c r="AK58" s="261" t="s">
        <v>4</v>
      </c>
      <c r="AL58" s="16"/>
      <c r="AM58" s="261" t="s">
        <v>23</v>
      </c>
      <c r="AN58" s="263" t="str">
        <f t="shared" si="4"/>
        <v>-</v>
      </c>
      <c r="AO58" s="102"/>
      <c r="AP58" s="335"/>
      <c r="AQ58" s="335"/>
      <c r="AR58" s="335"/>
      <c r="AS58" s="18"/>
      <c r="AT58" s="18"/>
      <c r="AU58" s="155"/>
      <c r="AV58" s="22"/>
      <c r="AW58" s="22"/>
      <c r="AX58" s="155"/>
      <c r="AY58" s="156"/>
      <c r="AZ58" s="155"/>
      <c r="BA58" s="22"/>
      <c r="BB58" s="22"/>
      <c r="BC58" s="156"/>
      <c r="BD58" s="156"/>
      <c r="BE58" s="156"/>
      <c r="BF58" s="157"/>
      <c r="BG58" s="154"/>
      <c r="BH58" s="31"/>
      <c r="BI58" s="31"/>
      <c r="BJ58" s="18"/>
      <c r="BK58" s="18"/>
      <c r="BL58" s="154"/>
      <c r="BM58" s="31"/>
      <c r="BN58" s="31"/>
      <c r="BO58" s="18"/>
      <c r="BP58" s="18"/>
      <c r="BQ58" s="2"/>
      <c r="BR58" s="22"/>
      <c r="BS58" s="98"/>
      <c r="BT58" s="154"/>
      <c r="BU58" s="154"/>
      <c r="BV58" s="154"/>
      <c r="BW58" s="31"/>
      <c r="BX58" s="154"/>
      <c r="BY58" s="154"/>
      <c r="BZ58" s="31"/>
      <c r="CA58" s="154"/>
      <c r="CB58" s="154"/>
      <c r="CC58" s="18"/>
      <c r="CD58" s="18"/>
      <c r="CE58" s="26"/>
      <c r="CF58" s="26"/>
      <c r="CG58" s="26"/>
      <c r="CH58" s="18"/>
      <c r="CI58" s="18"/>
      <c r="CJ58" s="206"/>
      <c r="CK58" s="9"/>
      <c r="CL58" s="156"/>
      <c r="CM58" s="22"/>
      <c r="CN58" s="22"/>
      <c r="CO58" s="22"/>
      <c r="CP58" s="18"/>
      <c r="CQ58" s="98"/>
      <c r="CR58" s="294"/>
      <c r="CS58" s="26"/>
      <c r="CT58" s="26"/>
      <c r="CU58" s="26"/>
      <c r="CV58" s="18"/>
      <c r="CW58" s="18"/>
      <c r="CX58" s="26"/>
      <c r="CY58" s="26"/>
      <c r="CZ58" s="26"/>
      <c r="DA58" s="18"/>
      <c r="DB58" s="18"/>
      <c r="DC58" s="31"/>
      <c r="DD58" s="31"/>
      <c r="DE58" s="31"/>
      <c r="DF58" s="9"/>
      <c r="DG58" s="31"/>
      <c r="DH58" s="31"/>
      <c r="DI58" s="31"/>
      <c r="DJ58" s="9"/>
      <c r="DK58" s="31"/>
      <c r="DL58" s="31"/>
      <c r="DM58" s="31"/>
      <c r="DN58" s="9"/>
      <c r="DO58" s="31"/>
      <c r="DP58" s="31"/>
      <c r="DQ58" s="31"/>
      <c r="DR58" s="9"/>
      <c r="DS58" s="286"/>
      <c r="DT58" s="31"/>
      <c r="DU58" s="31"/>
      <c r="DV58" s="31"/>
      <c r="DW58" s="9"/>
      <c r="DX58" s="9"/>
      <c r="DY58" s="286"/>
      <c r="DZ58" s="286"/>
      <c r="EA58" s="291"/>
      <c r="EB58" s="9"/>
      <c r="EC58" s="94"/>
      <c r="ED58" s="286"/>
      <c r="EE58" s="31"/>
      <c r="EF58" s="31"/>
      <c r="EG58" s="31"/>
      <c r="EH58" s="9"/>
      <c r="EI58" s="9"/>
      <c r="EJ58" s="286"/>
      <c r="EK58" s="286"/>
      <c r="EL58" s="286"/>
      <c r="EM58" s="30"/>
      <c r="EN58" s="250"/>
      <c r="EO58" s="9"/>
      <c r="EP58" s="286"/>
      <c r="EQ58" s="31"/>
      <c r="ER58" s="31"/>
      <c r="ES58" s="31"/>
      <c r="ET58" s="9"/>
      <c r="EU58" s="9"/>
      <c r="EV58" s="123"/>
      <c r="EW58" s="188"/>
      <c r="EX58" s="188"/>
      <c r="EY58" s="31"/>
      <c r="EZ58" s="31"/>
      <c r="FA58" s="31"/>
      <c r="FB58" s="9"/>
      <c r="FC58" s="94"/>
      <c r="FD58" s="31"/>
      <c r="FE58" s="31"/>
      <c r="FF58" s="31"/>
      <c r="FG58" s="9"/>
      <c r="FH58" s="94"/>
      <c r="FI58" s="188"/>
      <c r="FJ58" s="424"/>
      <c r="FK58" s="123"/>
      <c r="FL58" s="123"/>
      <c r="FM58" s="29"/>
      <c r="FN58" s="29"/>
      <c r="FO58" s="29"/>
      <c r="FP58" s="94"/>
      <c r="FQ58" s="29"/>
      <c r="FR58" s="29"/>
      <c r="FS58" s="29"/>
      <c r="FT58" s="94"/>
      <c r="FU58" s="29"/>
      <c r="FV58" s="29"/>
      <c r="FW58" s="29"/>
      <c r="FX58" s="94"/>
      <c r="FY58" s="201"/>
      <c r="FZ58" s="26"/>
      <c r="GA58" s="22"/>
      <c r="GB58" s="22"/>
      <c r="GC58" s="9"/>
      <c r="GD58" s="22"/>
      <c r="GE58" s="22"/>
      <c r="GF58" s="123"/>
      <c r="GG58" s="122"/>
      <c r="GH58" s="122"/>
      <c r="GI58" s="122"/>
      <c r="GJ58" s="120"/>
      <c r="GK58" s="123"/>
      <c r="GL58" s="195"/>
    </row>
    <row r="59" spans="1:194" ht="16" customHeight="1" x14ac:dyDescent="0.3">
      <c r="A59" s="150">
        <v>54</v>
      </c>
      <c r="B59" s="11"/>
      <c r="C59" s="11"/>
      <c r="D59" s="3"/>
      <c r="E59" s="3"/>
      <c r="F59" s="5" t="str">
        <f t="shared" si="0"/>
        <v/>
      </c>
      <c r="G59" s="5" t="s">
        <v>441</v>
      </c>
      <c r="H59" s="6" t="str">
        <f t="shared" si="1"/>
        <v>-</v>
      </c>
      <c r="I59" s="6" t="s">
        <v>441</v>
      </c>
      <c r="J59" s="7" t="str">
        <f t="shared" si="2"/>
        <v>-</v>
      </c>
      <c r="K59" s="22"/>
      <c r="L59" s="22"/>
      <c r="M59" s="22"/>
      <c r="N59" s="246"/>
      <c r="O59" s="246"/>
      <c r="P59" s="246"/>
      <c r="Q59" s="337"/>
      <c r="R59" s="4"/>
      <c r="S59" s="4"/>
      <c r="T59" s="4"/>
      <c r="U59" s="4"/>
      <c r="V59" s="4"/>
      <c r="W59" s="18"/>
      <c r="X59" s="255"/>
      <c r="Y59" s="275"/>
      <c r="Z59" s="12"/>
      <c r="AA59" s="261" t="s">
        <v>4</v>
      </c>
      <c r="AB59" s="262"/>
      <c r="AC59" s="261" t="s">
        <v>23</v>
      </c>
      <c r="AD59" s="263" t="str">
        <f t="shared" si="3"/>
        <v>-</v>
      </c>
      <c r="AE59" s="276"/>
      <c r="AF59" s="276"/>
      <c r="AG59" s="276"/>
      <c r="AH59" s="276"/>
      <c r="AI59" s="276"/>
      <c r="AJ59" s="12"/>
      <c r="AK59" s="261" t="s">
        <v>4</v>
      </c>
      <c r="AL59" s="16"/>
      <c r="AM59" s="261" t="s">
        <v>23</v>
      </c>
      <c r="AN59" s="263" t="str">
        <f t="shared" si="4"/>
        <v>-</v>
      </c>
      <c r="AO59" s="102"/>
      <c r="AP59" s="335"/>
      <c r="AQ59" s="335"/>
      <c r="AR59" s="335"/>
      <c r="AS59" s="18"/>
      <c r="AT59" s="18"/>
      <c r="AU59" s="155"/>
      <c r="AV59" s="22"/>
      <c r="AW59" s="22"/>
      <c r="AX59" s="155"/>
      <c r="AY59" s="156"/>
      <c r="AZ59" s="155"/>
      <c r="BA59" s="22"/>
      <c r="BB59" s="22"/>
      <c r="BC59" s="156"/>
      <c r="BD59" s="156"/>
      <c r="BE59" s="156"/>
      <c r="BF59" s="157"/>
      <c r="BG59" s="154"/>
      <c r="BH59" s="31"/>
      <c r="BI59" s="31"/>
      <c r="BJ59" s="18"/>
      <c r="BK59" s="18"/>
      <c r="BL59" s="154"/>
      <c r="BM59" s="31"/>
      <c r="BN59" s="31"/>
      <c r="BO59" s="18"/>
      <c r="BP59" s="18"/>
      <c r="BQ59" s="2"/>
      <c r="BR59" s="22"/>
      <c r="BS59" s="98"/>
      <c r="BT59" s="154"/>
      <c r="BU59" s="154"/>
      <c r="BV59" s="154"/>
      <c r="BW59" s="31"/>
      <c r="BX59" s="154"/>
      <c r="BY59" s="154"/>
      <c r="BZ59" s="31"/>
      <c r="CA59" s="154"/>
      <c r="CB59" s="154"/>
      <c r="CC59" s="18"/>
      <c r="CD59" s="18"/>
      <c r="CE59" s="26"/>
      <c r="CF59" s="26"/>
      <c r="CG59" s="26"/>
      <c r="CH59" s="18"/>
      <c r="CI59" s="18"/>
      <c r="CJ59" s="206"/>
      <c r="CK59" s="9"/>
      <c r="CL59" s="156"/>
      <c r="CM59" s="22"/>
      <c r="CN59" s="22"/>
      <c r="CO59" s="22"/>
      <c r="CP59" s="18"/>
      <c r="CQ59" s="98"/>
      <c r="CR59" s="294"/>
      <c r="CS59" s="26"/>
      <c r="CT59" s="26"/>
      <c r="CU59" s="26"/>
      <c r="CV59" s="18"/>
      <c r="CW59" s="18"/>
      <c r="CX59" s="26"/>
      <c r="CY59" s="26"/>
      <c r="CZ59" s="26"/>
      <c r="DA59" s="18"/>
      <c r="DB59" s="18"/>
      <c r="DC59" s="31"/>
      <c r="DD59" s="31"/>
      <c r="DE59" s="31"/>
      <c r="DF59" s="9"/>
      <c r="DG59" s="31"/>
      <c r="DH59" s="31"/>
      <c r="DI59" s="31"/>
      <c r="DJ59" s="9"/>
      <c r="DK59" s="31"/>
      <c r="DL59" s="31"/>
      <c r="DM59" s="31"/>
      <c r="DN59" s="9"/>
      <c r="DO59" s="31"/>
      <c r="DP59" s="31"/>
      <c r="DQ59" s="31"/>
      <c r="DR59" s="9"/>
      <c r="DS59" s="286"/>
      <c r="DT59" s="31"/>
      <c r="DU59" s="31"/>
      <c r="DV59" s="31"/>
      <c r="DW59" s="9"/>
      <c r="DX59" s="9"/>
      <c r="DY59" s="286"/>
      <c r="DZ59" s="286"/>
      <c r="EA59" s="291"/>
      <c r="EB59" s="9"/>
      <c r="EC59" s="94"/>
      <c r="ED59" s="286"/>
      <c r="EE59" s="31"/>
      <c r="EF59" s="31"/>
      <c r="EG59" s="31"/>
      <c r="EH59" s="9"/>
      <c r="EI59" s="9"/>
      <c r="EJ59" s="286"/>
      <c r="EK59" s="286"/>
      <c r="EL59" s="286"/>
      <c r="EM59" s="30"/>
      <c r="EN59" s="250"/>
      <c r="EO59" s="9"/>
      <c r="EP59" s="286"/>
      <c r="EQ59" s="31"/>
      <c r="ER59" s="31"/>
      <c r="ES59" s="31"/>
      <c r="ET59" s="9"/>
      <c r="EU59" s="9"/>
      <c r="EV59" s="123"/>
      <c r="EW59" s="188"/>
      <c r="EX59" s="188"/>
      <c r="EY59" s="31"/>
      <c r="EZ59" s="31"/>
      <c r="FA59" s="31"/>
      <c r="FB59" s="9"/>
      <c r="FC59" s="94"/>
      <c r="FD59" s="31"/>
      <c r="FE59" s="31"/>
      <c r="FF59" s="31"/>
      <c r="FG59" s="9"/>
      <c r="FH59" s="94"/>
      <c r="FI59" s="188"/>
      <c r="FJ59" s="424"/>
      <c r="FK59" s="123"/>
      <c r="FL59" s="123"/>
      <c r="FM59" s="29"/>
      <c r="FN59" s="29"/>
      <c r="FO59" s="29"/>
      <c r="FP59" s="94"/>
      <c r="FQ59" s="29"/>
      <c r="FR59" s="29"/>
      <c r="FS59" s="29"/>
      <c r="FT59" s="94"/>
      <c r="FU59" s="29"/>
      <c r="FV59" s="29"/>
      <c r="FW59" s="29"/>
      <c r="FX59" s="94"/>
      <c r="FY59" s="201"/>
      <c r="FZ59" s="26"/>
      <c r="GA59" s="22"/>
      <c r="GB59" s="22"/>
      <c r="GC59" s="9"/>
      <c r="GD59" s="22"/>
      <c r="GE59" s="22"/>
      <c r="GF59" s="123"/>
      <c r="GG59" s="122"/>
      <c r="GH59" s="122"/>
      <c r="GI59" s="122"/>
      <c r="GJ59" s="120"/>
      <c r="GK59" s="123"/>
      <c r="GL59" s="195"/>
    </row>
    <row r="60" spans="1:194" ht="16" customHeight="1" x14ac:dyDescent="0.3">
      <c r="A60" s="150">
        <v>55</v>
      </c>
      <c r="B60" s="11"/>
      <c r="C60" s="11"/>
      <c r="D60" s="3"/>
      <c r="E60" s="3"/>
      <c r="F60" s="5" t="str">
        <f t="shared" si="0"/>
        <v/>
      </c>
      <c r="G60" s="5" t="s">
        <v>441</v>
      </c>
      <c r="H60" s="6" t="str">
        <f t="shared" si="1"/>
        <v>-</v>
      </c>
      <c r="I60" s="6" t="s">
        <v>441</v>
      </c>
      <c r="J60" s="7" t="str">
        <f t="shared" si="2"/>
        <v>-</v>
      </c>
      <c r="K60" s="22"/>
      <c r="L60" s="22"/>
      <c r="M60" s="22"/>
      <c r="N60" s="246"/>
      <c r="O60" s="246"/>
      <c r="P60" s="246"/>
      <c r="Q60" s="337"/>
      <c r="R60" s="4"/>
      <c r="S60" s="4"/>
      <c r="T60" s="4"/>
      <c r="U60" s="4"/>
      <c r="V60" s="4"/>
      <c r="W60" s="18"/>
      <c r="X60" s="255"/>
      <c r="Y60" s="275"/>
      <c r="Z60" s="12"/>
      <c r="AA60" s="261" t="s">
        <v>4</v>
      </c>
      <c r="AB60" s="262"/>
      <c r="AC60" s="261" t="s">
        <v>23</v>
      </c>
      <c r="AD60" s="263" t="str">
        <f t="shared" si="3"/>
        <v>-</v>
      </c>
      <c r="AE60" s="276"/>
      <c r="AF60" s="276"/>
      <c r="AG60" s="276"/>
      <c r="AH60" s="276"/>
      <c r="AI60" s="276"/>
      <c r="AJ60" s="12"/>
      <c r="AK60" s="261" t="s">
        <v>4</v>
      </c>
      <c r="AL60" s="16"/>
      <c r="AM60" s="261" t="s">
        <v>23</v>
      </c>
      <c r="AN60" s="263" t="str">
        <f t="shared" si="4"/>
        <v>-</v>
      </c>
      <c r="AO60" s="102"/>
      <c r="AP60" s="335"/>
      <c r="AQ60" s="335"/>
      <c r="AR60" s="335"/>
      <c r="AS60" s="18"/>
      <c r="AT60" s="18"/>
      <c r="AU60" s="155"/>
      <c r="AV60" s="22"/>
      <c r="AW60" s="22"/>
      <c r="AX60" s="155"/>
      <c r="AY60" s="156"/>
      <c r="AZ60" s="155"/>
      <c r="BA60" s="22"/>
      <c r="BB60" s="22"/>
      <c r="BC60" s="156"/>
      <c r="BD60" s="156"/>
      <c r="BE60" s="156"/>
      <c r="BF60" s="157"/>
      <c r="BG60" s="154"/>
      <c r="BH60" s="31"/>
      <c r="BI60" s="31"/>
      <c r="BJ60" s="18"/>
      <c r="BK60" s="18"/>
      <c r="BL60" s="154"/>
      <c r="BM60" s="31"/>
      <c r="BN60" s="31"/>
      <c r="BO60" s="18"/>
      <c r="BP60" s="18"/>
      <c r="BQ60" s="2"/>
      <c r="BR60" s="22"/>
      <c r="BS60" s="98"/>
      <c r="BT60" s="154"/>
      <c r="BU60" s="154"/>
      <c r="BV60" s="154"/>
      <c r="BW60" s="31"/>
      <c r="BX60" s="154"/>
      <c r="BY60" s="154"/>
      <c r="BZ60" s="31"/>
      <c r="CA60" s="154"/>
      <c r="CB60" s="154"/>
      <c r="CC60" s="18"/>
      <c r="CD60" s="18"/>
      <c r="CE60" s="26"/>
      <c r="CF60" s="26"/>
      <c r="CG60" s="26"/>
      <c r="CH60" s="18"/>
      <c r="CI60" s="18"/>
      <c r="CJ60" s="206"/>
      <c r="CK60" s="9"/>
      <c r="CL60" s="156"/>
      <c r="CM60" s="22"/>
      <c r="CN60" s="22"/>
      <c r="CO60" s="22"/>
      <c r="CP60" s="18"/>
      <c r="CQ60" s="98"/>
      <c r="CR60" s="294"/>
      <c r="CS60" s="26"/>
      <c r="CT60" s="26"/>
      <c r="CU60" s="26"/>
      <c r="CV60" s="18"/>
      <c r="CW60" s="18"/>
      <c r="CX60" s="26"/>
      <c r="CY60" s="26"/>
      <c r="CZ60" s="26"/>
      <c r="DA60" s="18"/>
      <c r="DB60" s="18"/>
      <c r="DC60" s="31"/>
      <c r="DD60" s="31"/>
      <c r="DE60" s="31"/>
      <c r="DF60" s="9"/>
      <c r="DG60" s="31"/>
      <c r="DH60" s="31"/>
      <c r="DI60" s="31"/>
      <c r="DJ60" s="9"/>
      <c r="DK60" s="31"/>
      <c r="DL60" s="31"/>
      <c r="DM60" s="31"/>
      <c r="DN60" s="9"/>
      <c r="DO60" s="31"/>
      <c r="DP60" s="31"/>
      <c r="DQ60" s="31"/>
      <c r="DR60" s="9"/>
      <c r="DS60" s="286"/>
      <c r="DT60" s="31"/>
      <c r="DU60" s="31"/>
      <c r="DV60" s="31"/>
      <c r="DW60" s="9"/>
      <c r="DX60" s="9"/>
      <c r="DY60" s="286"/>
      <c r="DZ60" s="286"/>
      <c r="EA60" s="291"/>
      <c r="EB60" s="9"/>
      <c r="EC60" s="94"/>
      <c r="ED60" s="286"/>
      <c r="EE60" s="31"/>
      <c r="EF60" s="31"/>
      <c r="EG60" s="31"/>
      <c r="EH60" s="9"/>
      <c r="EI60" s="9"/>
      <c r="EJ60" s="286"/>
      <c r="EK60" s="286"/>
      <c r="EL60" s="286"/>
      <c r="EM60" s="30"/>
      <c r="EN60" s="250"/>
      <c r="EO60" s="9"/>
      <c r="EP60" s="286"/>
      <c r="EQ60" s="31"/>
      <c r="ER60" s="31"/>
      <c r="ES60" s="31"/>
      <c r="ET60" s="9"/>
      <c r="EU60" s="9"/>
      <c r="EV60" s="123"/>
      <c r="EW60" s="188"/>
      <c r="EX60" s="188"/>
      <c r="EY60" s="31"/>
      <c r="EZ60" s="31"/>
      <c r="FA60" s="31"/>
      <c r="FB60" s="9"/>
      <c r="FC60" s="94"/>
      <c r="FD60" s="31"/>
      <c r="FE60" s="31"/>
      <c r="FF60" s="31"/>
      <c r="FG60" s="9"/>
      <c r="FH60" s="94"/>
      <c r="FI60" s="188"/>
      <c r="FJ60" s="424"/>
      <c r="FK60" s="123"/>
      <c r="FL60" s="123"/>
      <c r="FM60" s="29"/>
      <c r="FN60" s="29"/>
      <c r="FO60" s="29"/>
      <c r="FP60" s="94"/>
      <c r="FQ60" s="29"/>
      <c r="FR60" s="29"/>
      <c r="FS60" s="29"/>
      <c r="FT60" s="94"/>
      <c r="FU60" s="29"/>
      <c r="FV60" s="29"/>
      <c r="FW60" s="29"/>
      <c r="FX60" s="94"/>
      <c r="FY60" s="201"/>
      <c r="FZ60" s="26"/>
      <c r="GA60" s="22"/>
      <c r="GB60" s="22"/>
      <c r="GC60" s="9"/>
      <c r="GD60" s="22"/>
      <c r="GE60" s="22"/>
      <c r="GF60" s="123"/>
      <c r="GG60" s="122"/>
      <c r="GH60" s="122"/>
      <c r="GI60" s="122"/>
      <c r="GJ60" s="120"/>
      <c r="GK60" s="123"/>
      <c r="GL60" s="195"/>
    </row>
    <row r="61" spans="1:194" ht="16" customHeight="1" x14ac:dyDescent="0.3">
      <c r="A61" s="150">
        <v>56</v>
      </c>
      <c r="B61" s="11"/>
      <c r="C61" s="11"/>
      <c r="D61" s="3"/>
      <c r="E61" s="3"/>
      <c r="F61" s="5" t="str">
        <f t="shared" si="0"/>
        <v/>
      </c>
      <c r="G61" s="5" t="s">
        <v>441</v>
      </c>
      <c r="H61" s="6" t="str">
        <f t="shared" si="1"/>
        <v>-</v>
      </c>
      <c r="I61" s="6" t="s">
        <v>441</v>
      </c>
      <c r="J61" s="7" t="str">
        <f t="shared" si="2"/>
        <v>-</v>
      </c>
      <c r="K61" s="22"/>
      <c r="L61" s="22"/>
      <c r="M61" s="22"/>
      <c r="N61" s="246"/>
      <c r="O61" s="246"/>
      <c r="P61" s="246"/>
      <c r="Q61" s="337"/>
      <c r="R61" s="4"/>
      <c r="S61" s="4"/>
      <c r="T61" s="4"/>
      <c r="U61" s="4"/>
      <c r="V61" s="4"/>
      <c r="W61" s="18"/>
      <c r="X61" s="255"/>
      <c r="Y61" s="275"/>
      <c r="Z61" s="12"/>
      <c r="AA61" s="261" t="s">
        <v>4</v>
      </c>
      <c r="AB61" s="262"/>
      <c r="AC61" s="261" t="s">
        <v>23</v>
      </c>
      <c r="AD61" s="263" t="str">
        <f t="shared" si="3"/>
        <v>-</v>
      </c>
      <c r="AE61" s="276"/>
      <c r="AF61" s="276"/>
      <c r="AG61" s="276"/>
      <c r="AH61" s="276"/>
      <c r="AI61" s="276"/>
      <c r="AJ61" s="12"/>
      <c r="AK61" s="261" t="s">
        <v>4</v>
      </c>
      <c r="AL61" s="16"/>
      <c r="AM61" s="261" t="s">
        <v>23</v>
      </c>
      <c r="AN61" s="263" t="str">
        <f t="shared" si="4"/>
        <v>-</v>
      </c>
      <c r="AO61" s="102"/>
      <c r="AP61" s="335"/>
      <c r="AQ61" s="335"/>
      <c r="AR61" s="335"/>
      <c r="AS61" s="18"/>
      <c r="AT61" s="18"/>
      <c r="AU61" s="155"/>
      <c r="AV61" s="22"/>
      <c r="AW61" s="22"/>
      <c r="AX61" s="155"/>
      <c r="AY61" s="156"/>
      <c r="AZ61" s="155"/>
      <c r="BA61" s="22"/>
      <c r="BB61" s="22"/>
      <c r="BC61" s="156"/>
      <c r="BD61" s="156"/>
      <c r="BE61" s="156"/>
      <c r="BF61" s="157"/>
      <c r="BG61" s="154"/>
      <c r="BH61" s="31"/>
      <c r="BI61" s="31"/>
      <c r="BJ61" s="18"/>
      <c r="BK61" s="18"/>
      <c r="BL61" s="154"/>
      <c r="BM61" s="31"/>
      <c r="BN61" s="31"/>
      <c r="BO61" s="18"/>
      <c r="BP61" s="18"/>
      <c r="BQ61" s="2"/>
      <c r="BR61" s="22"/>
      <c r="BS61" s="98"/>
      <c r="BT61" s="154"/>
      <c r="BU61" s="154"/>
      <c r="BV61" s="154"/>
      <c r="BW61" s="31"/>
      <c r="BX61" s="154"/>
      <c r="BY61" s="154"/>
      <c r="BZ61" s="31"/>
      <c r="CA61" s="154"/>
      <c r="CB61" s="154"/>
      <c r="CC61" s="18"/>
      <c r="CD61" s="18"/>
      <c r="CE61" s="26"/>
      <c r="CF61" s="26"/>
      <c r="CG61" s="26"/>
      <c r="CH61" s="18"/>
      <c r="CI61" s="18"/>
      <c r="CJ61" s="206"/>
      <c r="CK61" s="9"/>
      <c r="CL61" s="156"/>
      <c r="CM61" s="22"/>
      <c r="CN61" s="22"/>
      <c r="CO61" s="22"/>
      <c r="CP61" s="18"/>
      <c r="CQ61" s="98"/>
      <c r="CR61" s="294"/>
      <c r="CS61" s="26"/>
      <c r="CT61" s="26"/>
      <c r="CU61" s="26"/>
      <c r="CV61" s="18"/>
      <c r="CW61" s="18"/>
      <c r="CX61" s="26"/>
      <c r="CY61" s="26"/>
      <c r="CZ61" s="26"/>
      <c r="DA61" s="18"/>
      <c r="DB61" s="18"/>
      <c r="DC61" s="31"/>
      <c r="DD61" s="31"/>
      <c r="DE61" s="31"/>
      <c r="DF61" s="9"/>
      <c r="DG61" s="31"/>
      <c r="DH61" s="31"/>
      <c r="DI61" s="31"/>
      <c r="DJ61" s="9"/>
      <c r="DK61" s="31"/>
      <c r="DL61" s="31"/>
      <c r="DM61" s="31"/>
      <c r="DN61" s="9"/>
      <c r="DO61" s="31"/>
      <c r="DP61" s="31"/>
      <c r="DQ61" s="31"/>
      <c r="DR61" s="9"/>
      <c r="DS61" s="286"/>
      <c r="DT61" s="31"/>
      <c r="DU61" s="31"/>
      <c r="DV61" s="31"/>
      <c r="DW61" s="9"/>
      <c r="DX61" s="9"/>
      <c r="DY61" s="286"/>
      <c r="DZ61" s="286"/>
      <c r="EA61" s="291"/>
      <c r="EB61" s="9"/>
      <c r="EC61" s="94"/>
      <c r="ED61" s="286"/>
      <c r="EE61" s="31"/>
      <c r="EF61" s="31"/>
      <c r="EG61" s="31"/>
      <c r="EH61" s="9"/>
      <c r="EI61" s="9"/>
      <c r="EJ61" s="286"/>
      <c r="EK61" s="286"/>
      <c r="EL61" s="286"/>
      <c r="EM61" s="30"/>
      <c r="EN61" s="250"/>
      <c r="EO61" s="9"/>
      <c r="EP61" s="286"/>
      <c r="EQ61" s="31"/>
      <c r="ER61" s="31"/>
      <c r="ES61" s="31"/>
      <c r="ET61" s="9"/>
      <c r="EU61" s="9"/>
      <c r="EV61" s="123"/>
      <c r="EW61" s="188"/>
      <c r="EX61" s="188"/>
      <c r="EY61" s="31"/>
      <c r="EZ61" s="31"/>
      <c r="FA61" s="31"/>
      <c r="FB61" s="9"/>
      <c r="FC61" s="94"/>
      <c r="FD61" s="31"/>
      <c r="FE61" s="31"/>
      <c r="FF61" s="31"/>
      <c r="FG61" s="9"/>
      <c r="FH61" s="94"/>
      <c r="FI61" s="188"/>
      <c r="FJ61" s="424"/>
      <c r="FK61" s="123"/>
      <c r="FL61" s="123"/>
      <c r="FM61" s="29"/>
      <c r="FN61" s="29"/>
      <c r="FO61" s="29"/>
      <c r="FP61" s="94"/>
      <c r="FQ61" s="29"/>
      <c r="FR61" s="29"/>
      <c r="FS61" s="29"/>
      <c r="FT61" s="94"/>
      <c r="FU61" s="29"/>
      <c r="FV61" s="29"/>
      <c r="FW61" s="29"/>
      <c r="FX61" s="94"/>
      <c r="FY61" s="201"/>
      <c r="FZ61" s="26"/>
      <c r="GA61" s="22"/>
      <c r="GB61" s="22"/>
      <c r="GC61" s="9"/>
      <c r="GD61" s="22"/>
      <c r="GE61" s="22"/>
      <c r="GF61" s="123"/>
      <c r="GG61" s="122"/>
      <c r="GH61" s="122"/>
      <c r="GI61" s="122"/>
      <c r="GJ61" s="120"/>
      <c r="GK61" s="123"/>
      <c r="GL61" s="195"/>
    </row>
    <row r="62" spans="1:194" ht="16" customHeight="1" x14ac:dyDescent="0.3">
      <c r="A62" s="150">
        <v>57</v>
      </c>
      <c r="B62" s="11"/>
      <c r="C62" s="11"/>
      <c r="D62" s="3"/>
      <c r="E62" s="3"/>
      <c r="F62" s="5" t="str">
        <f t="shared" si="0"/>
        <v/>
      </c>
      <c r="G62" s="5" t="s">
        <v>441</v>
      </c>
      <c r="H62" s="6" t="str">
        <f t="shared" si="1"/>
        <v>-</v>
      </c>
      <c r="I62" s="6" t="s">
        <v>441</v>
      </c>
      <c r="J62" s="7" t="str">
        <f t="shared" si="2"/>
        <v>-</v>
      </c>
      <c r="K62" s="22"/>
      <c r="L62" s="22"/>
      <c r="M62" s="22"/>
      <c r="N62" s="246"/>
      <c r="O62" s="246"/>
      <c r="P62" s="246"/>
      <c r="Q62" s="337"/>
      <c r="R62" s="4"/>
      <c r="S62" s="4"/>
      <c r="T62" s="4"/>
      <c r="U62" s="4"/>
      <c r="V62" s="4"/>
      <c r="W62" s="18"/>
      <c r="X62" s="255"/>
      <c r="Y62" s="275"/>
      <c r="Z62" s="12"/>
      <c r="AA62" s="261" t="s">
        <v>4</v>
      </c>
      <c r="AB62" s="262"/>
      <c r="AC62" s="261" t="s">
        <v>23</v>
      </c>
      <c r="AD62" s="263" t="str">
        <f t="shared" si="3"/>
        <v>-</v>
      </c>
      <c r="AE62" s="276"/>
      <c r="AF62" s="276"/>
      <c r="AG62" s="276"/>
      <c r="AH62" s="276"/>
      <c r="AI62" s="276"/>
      <c r="AJ62" s="12"/>
      <c r="AK62" s="261" t="s">
        <v>4</v>
      </c>
      <c r="AL62" s="16"/>
      <c r="AM62" s="261" t="s">
        <v>23</v>
      </c>
      <c r="AN62" s="263" t="str">
        <f t="shared" si="4"/>
        <v>-</v>
      </c>
      <c r="AO62" s="102"/>
      <c r="AP62" s="335"/>
      <c r="AQ62" s="335"/>
      <c r="AR62" s="335"/>
      <c r="AS62" s="18"/>
      <c r="AT62" s="18"/>
      <c r="AU62" s="155"/>
      <c r="AV62" s="22"/>
      <c r="AW62" s="22"/>
      <c r="AX62" s="155"/>
      <c r="AY62" s="156"/>
      <c r="AZ62" s="155"/>
      <c r="BA62" s="22"/>
      <c r="BB62" s="22"/>
      <c r="BC62" s="156"/>
      <c r="BD62" s="156"/>
      <c r="BE62" s="156"/>
      <c r="BF62" s="157"/>
      <c r="BG62" s="154"/>
      <c r="BH62" s="31"/>
      <c r="BI62" s="31"/>
      <c r="BJ62" s="18"/>
      <c r="BK62" s="18"/>
      <c r="BL62" s="154"/>
      <c r="BM62" s="31"/>
      <c r="BN62" s="31"/>
      <c r="BO62" s="18"/>
      <c r="BP62" s="18"/>
      <c r="BQ62" s="2"/>
      <c r="BR62" s="22"/>
      <c r="BS62" s="98"/>
      <c r="BT62" s="154"/>
      <c r="BU62" s="154"/>
      <c r="BV62" s="154"/>
      <c r="BW62" s="31"/>
      <c r="BX62" s="154"/>
      <c r="BY62" s="154"/>
      <c r="BZ62" s="31"/>
      <c r="CA62" s="154"/>
      <c r="CB62" s="154"/>
      <c r="CC62" s="18"/>
      <c r="CD62" s="18"/>
      <c r="CE62" s="26"/>
      <c r="CF62" s="26"/>
      <c r="CG62" s="26"/>
      <c r="CH62" s="18"/>
      <c r="CI62" s="18"/>
      <c r="CJ62" s="206"/>
      <c r="CK62" s="9"/>
      <c r="CL62" s="156"/>
      <c r="CM62" s="22"/>
      <c r="CN62" s="22"/>
      <c r="CO62" s="22"/>
      <c r="CP62" s="18"/>
      <c r="CQ62" s="98"/>
      <c r="CR62" s="294"/>
      <c r="CS62" s="26"/>
      <c r="CT62" s="26"/>
      <c r="CU62" s="26"/>
      <c r="CV62" s="18"/>
      <c r="CW62" s="18"/>
      <c r="CX62" s="26"/>
      <c r="CY62" s="26"/>
      <c r="CZ62" s="26"/>
      <c r="DA62" s="18"/>
      <c r="DB62" s="18"/>
      <c r="DC62" s="31"/>
      <c r="DD62" s="31"/>
      <c r="DE62" s="31"/>
      <c r="DF62" s="9"/>
      <c r="DG62" s="31"/>
      <c r="DH62" s="31"/>
      <c r="DI62" s="31"/>
      <c r="DJ62" s="9"/>
      <c r="DK62" s="31"/>
      <c r="DL62" s="31"/>
      <c r="DM62" s="31"/>
      <c r="DN62" s="9"/>
      <c r="DO62" s="31"/>
      <c r="DP62" s="31"/>
      <c r="DQ62" s="31"/>
      <c r="DR62" s="9"/>
      <c r="DS62" s="286"/>
      <c r="DT62" s="31"/>
      <c r="DU62" s="31"/>
      <c r="DV62" s="31"/>
      <c r="DW62" s="9"/>
      <c r="DX62" s="9"/>
      <c r="DY62" s="286"/>
      <c r="DZ62" s="286"/>
      <c r="EA62" s="291"/>
      <c r="EB62" s="9"/>
      <c r="EC62" s="94"/>
      <c r="ED62" s="286"/>
      <c r="EE62" s="31"/>
      <c r="EF62" s="31"/>
      <c r="EG62" s="31"/>
      <c r="EH62" s="9"/>
      <c r="EI62" s="9"/>
      <c r="EJ62" s="286"/>
      <c r="EK62" s="286"/>
      <c r="EL62" s="286"/>
      <c r="EM62" s="30"/>
      <c r="EN62" s="250"/>
      <c r="EO62" s="9"/>
      <c r="EP62" s="286"/>
      <c r="EQ62" s="31"/>
      <c r="ER62" s="31"/>
      <c r="ES62" s="31"/>
      <c r="ET62" s="9"/>
      <c r="EU62" s="9"/>
      <c r="EV62" s="123"/>
      <c r="EW62" s="188"/>
      <c r="EX62" s="188"/>
      <c r="EY62" s="31"/>
      <c r="EZ62" s="31"/>
      <c r="FA62" s="31"/>
      <c r="FB62" s="9"/>
      <c r="FC62" s="94"/>
      <c r="FD62" s="31"/>
      <c r="FE62" s="31"/>
      <c r="FF62" s="31"/>
      <c r="FG62" s="9"/>
      <c r="FH62" s="94"/>
      <c r="FI62" s="188"/>
      <c r="FJ62" s="424"/>
      <c r="FK62" s="123"/>
      <c r="FL62" s="123"/>
      <c r="FM62" s="29"/>
      <c r="FN62" s="29"/>
      <c r="FO62" s="29"/>
      <c r="FP62" s="94"/>
      <c r="FQ62" s="29"/>
      <c r="FR62" s="29"/>
      <c r="FS62" s="29"/>
      <c r="FT62" s="94"/>
      <c r="FU62" s="29"/>
      <c r="FV62" s="29"/>
      <c r="FW62" s="29"/>
      <c r="FX62" s="94"/>
      <c r="FY62" s="201"/>
      <c r="FZ62" s="26"/>
      <c r="GA62" s="22"/>
      <c r="GB62" s="22"/>
      <c r="GC62" s="9"/>
      <c r="GD62" s="22"/>
      <c r="GE62" s="22"/>
      <c r="GF62" s="123"/>
      <c r="GG62" s="122"/>
      <c r="GH62" s="122"/>
      <c r="GI62" s="122"/>
      <c r="GJ62" s="120"/>
      <c r="GK62" s="123"/>
      <c r="GL62" s="195"/>
    </row>
    <row r="63" spans="1:194" ht="16" customHeight="1" x14ac:dyDescent="0.3">
      <c r="A63" s="150">
        <v>58</v>
      </c>
      <c r="B63" s="11"/>
      <c r="C63" s="11"/>
      <c r="D63" s="3"/>
      <c r="E63" s="3"/>
      <c r="F63" s="5" t="str">
        <f t="shared" si="0"/>
        <v/>
      </c>
      <c r="G63" s="5" t="s">
        <v>441</v>
      </c>
      <c r="H63" s="6" t="str">
        <f t="shared" si="1"/>
        <v>-</v>
      </c>
      <c r="I63" s="6" t="s">
        <v>441</v>
      </c>
      <c r="J63" s="7" t="str">
        <f t="shared" si="2"/>
        <v>-</v>
      </c>
      <c r="K63" s="22"/>
      <c r="L63" s="22"/>
      <c r="M63" s="22"/>
      <c r="N63" s="246"/>
      <c r="O63" s="246"/>
      <c r="P63" s="246"/>
      <c r="Q63" s="337"/>
      <c r="R63" s="4"/>
      <c r="S63" s="4"/>
      <c r="T63" s="4"/>
      <c r="U63" s="4"/>
      <c r="V63" s="4"/>
      <c r="W63" s="18"/>
      <c r="X63" s="255"/>
      <c r="Y63" s="275"/>
      <c r="Z63" s="12"/>
      <c r="AA63" s="261" t="s">
        <v>4</v>
      </c>
      <c r="AB63" s="262"/>
      <c r="AC63" s="261" t="s">
        <v>23</v>
      </c>
      <c r="AD63" s="263" t="str">
        <f t="shared" si="3"/>
        <v>-</v>
      </c>
      <c r="AE63" s="276"/>
      <c r="AF63" s="276"/>
      <c r="AG63" s="276"/>
      <c r="AH63" s="276"/>
      <c r="AI63" s="276"/>
      <c r="AJ63" s="12"/>
      <c r="AK63" s="261" t="s">
        <v>4</v>
      </c>
      <c r="AL63" s="16"/>
      <c r="AM63" s="261" t="s">
        <v>23</v>
      </c>
      <c r="AN63" s="263" t="str">
        <f t="shared" si="4"/>
        <v>-</v>
      </c>
      <c r="AO63" s="102"/>
      <c r="AP63" s="335"/>
      <c r="AQ63" s="335"/>
      <c r="AR63" s="335"/>
      <c r="AS63" s="18"/>
      <c r="AT63" s="18"/>
      <c r="AU63" s="155"/>
      <c r="AV63" s="22"/>
      <c r="AW63" s="22"/>
      <c r="AX63" s="155"/>
      <c r="AY63" s="156"/>
      <c r="AZ63" s="155"/>
      <c r="BA63" s="22"/>
      <c r="BB63" s="22"/>
      <c r="BC63" s="156"/>
      <c r="BD63" s="156"/>
      <c r="BE63" s="156"/>
      <c r="BF63" s="157"/>
      <c r="BG63" s="154"/>
      <c r="BH63" s="31"/>
      <c r="BI63" s="31"/>
      <c r="BJ63" s="18"/>
      <c r="BK63" s="18"/>
      <c r="BL63" s="154"/>
      <c r="BM63" s="31"/>
      <c r="BN63" s="31"/>
      <c r="BO63" s="18"/>
      <c r="BP63" s="18"/>
      <c r="BQ63" s="2"/>
      <c r="BR63" s="22"/>
      <c r="BS63" s="98"/>
      <c r="BT63" s="154"/>
      <c r="BU63" s="154"/>
      <c r="BV63" s="154"/>
      <c r="BW63" s="31"/>
      <c r="BX63" s="154"/>
      <c r="BY63" s="154"/>
      <c r="BZ63" s="31"/>
      <c r="CA63" s="154"/>
      <c r="CB63" s="154"/>
      <c r="CC63" s="18"/>
      <c r="CD63" s="18"/>
      <c r="CE63" s="26"/>
      <c r="CF63" s="26"/>
      <c r="CG63" s="26"/>
      <c r="CH63" s="18"/>
      <c r="CI63" s="18"/>
      <c r="CJ63" s="206"/>
      <c r="CK63" s="9"/>
      <c r="CL63" s="156"/>
      <c r="CM63" s="22"/>
      <c r="CN63" s="22"/>
      <c r="CO63" s="22"/>
      <c r="CP63" s="18"/>
      <c r="CQ63" s="98"/>
      <c r="CR63" s="294"/>
      <c r="CS63" s="26"/>
      <c r="CT63" s="26"/>
      <c r="CU63" s="26"/>
      <c r="CV63" s="18"/>
      <c r="CW63" s="18"/>
      <c r="CX63" s="26"/>
      <c r="CY63" s="26"/>
      <c r="CZ63" s="26"/>
      <c r="DA63" s="18"/>
      <c r="DB63" s="18"/>
      <c r="DC63" s="31"/>
      <c r="DD63" s="31"/>
      <c r="DE63" s="31"/>
      <c r="DF63" s="9"/>
      <c r="DG63" s="31"/>
      <c r="DH63" s="31"/>
      <c r="DI63" s="31"/>
      <c r="DJ63" s="9"/>
      <c r="DK63" s="31"/>
      <c r="DL63" s="31"/>
      <c r="DM63" s="31"/>
      <c r="DN63" s="9"/>
      <c r="DO63" s="31"/>
      <c r="DP63" s="31"/>
      <c r="DQ63" s="31"/>
      <c r="DR63" s="9"/>
      <c r="DS63" s="286"/>
      <c r="DT63" s="31"/>
      <c r="DU63" s="31"/>
      <c r="DV63" s="31"/>
      <c r="DW63" s="9"/>
      <c r="DX63" s="9"/>
      <c r="DY63" s="286"/>
      <c r="DZ63" s="286"/>
      <c r="EA63" s="291"/>
      <c r="EB63" s="9"/>
      <c r="EC63" s="94"/>
      <c r="ED63" s="286"/>
      <c r="EE63" s="31"/>
      <c r="EF63" s="31"/>
      <c r="EG63" s="31"/>
      <c r="EH63" s="9"/>
      <c r="EI63" s="9"/>
      <c r="EJ63" s="286"/>
      <c r="EK63" s="286"/>
      <c r="EL63" s="286"/>
      <c r="EM63" s="30"/>
      <c r="EN63" s="250"/>
      <c r="EO63" s="9"/>
      <c r="EP63" s="286"/>
      <c r="EQ63" s="31"/>
      <c r="ER63" s="31"/>
      <c r="ES63" s="31"/>
      <c r="ET63" s="9"/>
      <c r="EU63" s="9"/>
      <c r="EV63" s="123"/>
      <c r="EW63" s="188"/>
      <c r="EX63" s="188"/>
      <c r="EY63" s="31"/>
      <c r="EZ63" s="31"/>
      <c r="FA63" s="31"/>
      <c r="FB63" s="9"/>
      <c r="FC63" s="94"/>
      <c r="FD63" s="31"/>
      <c r="FE63" s="31"/>
      <c r="FF63" s="31"/>
      <c r="FG63" s="9"/>
      <c r="FH63" s="94"/>
      <c r="FI63" s="188"/>
      <c r="FJ63" s="424"/>
      <c r="FK63" s="123"/>
      <c r="FL63" s="123"/>
      <c r="FM63" s="29"/>
      <c r="FN63" s="29"/>
      <c r="FO63" s="29"/>
      <c r="FP63" s="94"/>
      <c r="FQ63" s="29"/>
      <c r="FR63" s="29"/>
      <c r="FS63" s="29"/>
      <c r="FT63" s="94"/>
      <c r="FU63" s="29"/>
      <c r="FV63" s="29"/>
      <c r="FW63" s="29"/>
      <c r="FX63" s="94"/>
      <c r="FY63" s="201"/>
      <c r="FZ63" s="26"/>
      <c r="GA63" s="22"/>
      <c r="GB63" s="22"/>
      <c r="GC63" s="9"/>
      <c r="GD63" s="22"/>
      <c r="GE63" s="22"/>
      <c r="GF63" s="123"/>
      <c r="GG63" s="122"/>
      <c r="GH63" s="122"/>
      <c r="GI63" s="122"/>
      <c r="GJ63" s="120"/>
      <c r="GK63" s="123"/>
      <c r="GL63" s="195"/>
    </row>
    <row r="64" spans="1:194" ht="16" customHeight="1" x14ac:dyDescent="0.3">
      <c r="A64" s="150">
        <v>59</v>
      </c>
      <c r="B64" s="11"/>
      <c r="C64" s="11"/>
      <c r="D64" s="3"/>
      <c r="E64" s="3"/>
      <c r="F64" s="5" t="str">
        <f t="shared" si="0"/>
        <v/>
      </c>
      <c r="G64" s="5" t="s">
        <v>441</v>
      </c>
      <c r="H64" s="6" t="str">
        <f t="shared" si="1"/>
        <v>-</v>
      </c>
      <c r="I64" s="6" t="s">
        <v>441</v>
      </c>
      <c r="J64" s="7" t="str">
        <f t="shared" si="2"/>
        <v>-</v>
      </c>
      <c r="K64" s="22"/>
      <c r="L64" s="22"/>
      <c r="M64" s="22"/>
      <c r="N64" s="246"/>
      <c r="O64" s="246"/>
      <c r="P64" s="246"/>
      <c r="Q64" s="337"/>
      <c r="R64" s="4"/>
      <c r="S64" s="4"/>
      <c r="T64" s="4"/>
      <c r="U64" s="4"/>
      <c r="V64" s="4"/>
      <c r="W64" s="18"/>
      <c r="X64" s="255"/>
      <c r="Y64" s="275"/>
      <c r="Z64" s="12"/>
      <c r="AA64" s="261" t="s">
        <v>4</v>
      </c>
      <c r="AB64" s="262"/>
      <c r="AC64" s="261" t="s">
        <v>23</v>
      </c>
      <c r="AD64" s="263" t="str">
        <f t="shared" si="3"/>
        <v>-</v>
      </c>
      <c r="AE64" s="276"/>
      <c r="AF64" s="276"/>
      <c r="AG64" s="276"/>
      <c r="AH64" s="276"/>
      <c r="AI64" s="276"/>
      <c r="AJ64" s="12"/>
      <c r="AK64" s="261" t="s">
        <v>4</v>
      </c>
      <c r="AL64" s="16"/>
      <c r="AM64" s="261" t="s">
        <v>23</v>
      </c>
      <c r="AN64" s="263" t="str">
        <f t="shared" si="4"/>
        <v>-</v>
      </c>
      <c r="AO64" s="102"/>
      <c r="AP64" s="335"/>
      <c r="AQ64" s="335"/>
      <c r="AR64" s="335"/>
      <c r="AS64" s="18"/>
      <c r="AT64" s="18"/>
      <c r="AU64" s="155"/>
      <c r="AV64" s="22"/>
      <c r="AW64" s="22"/>
      <c r="AX64" s="155"/>
      <c r="AY64" s="156"/>
      <c r="AZ64" s="155"/>
      <c r="BA64" s="22"/>
      <c r="BB64" s="22"/>
      <c r="BC64" s="156"/>
      <c r="BD64" s="156"/>
      <c r="BE64" s="156"/>
      <c r="BF64" s="157"/>
      <c r="BG64" s="154"/>
      <c r="BH64" s="31"/>
      <c r="BI64" s="31"/>
      <c r="BJ64" s="18"/>
      <c r="BK64" s="18"/>
      <c r="BL64" s="154"/>
      <c r="BM64" s="31"/>
      <c r="BN64" s="31"/>
      <c r="BO64" s="18"/>
      <c r="BP64" s="18"/>
      <c r="BQ64" s="2"/>
      <c r="BR64" s="22"/>
      <c r="BS64" s="98"/>
      <c r="BT64" s="154"/>
      <c r="BU64" s="154"/>
      <c r="BV64" s="154"/>
      <c r="BW64" s="31"/>
      <c r="BX64" s="154"/>
      <c r="BY64" s="154"/>
      <c r="BZ64" s="31"/>
      <c r="CA64" s="154"/>
      <c r="CB64" s="154"/>
      <c r="CC64" s="18"/>
      <c r="CD64" s="18"/>
      <c r="CE64" s="26"/>
      <c r="CF64" s="26"/>
      <c r="CG64" s="26"/>
      <c r="CH64" s="18"/>
      <c r="CI64" s="18"/>
      <c r="CJ64" s="206"/>
      <c r="CK64" s="9"/>
      <c r="CL64" s="156"/>
      <c r="CM64" s="22"/>
      <c r="CN64" s="22"/>
      <c r="CO64" s="22"/>
      <c r="CP64" s="18"/>
      <c r="CQ64" s="98"/>
      <c r="CR64" s="294"/>
      <c r="CS64" s="26"/>
      <c r="CT64" s="26"/>
      <c r="CU64" s="26"/>
      <c r="CV64" s="18"/>
      <c r="CW64" s="18"/>
      <c r="CX64" s="26"/>
      <c r="CY64" s="26"/>
      <c r="CZ64" s="26"/>
      <c r="DA64" s="18"/>
      <c r="DB64" s="18"/>
      <c r="DC64" s="31"/>
      <c r="DD64" s="31"/>
      <c r="DE64" s="31"/>
      <c r="DF64" s="9"/>
      <c r="DG64" s="31"/>
      <c r="DH64" s="31"/>
      <c r="DI64" s="31"/>
      <c r="DJ64" s="9"/>
      <c r="DK64" s="31"/>
      <c r="DL64" s="31"/>
      <c r="DM64" s="31"/>
      <c r="DN64" s="9"/>
      <c r="DO64" s="31"/>
      <c r="DP64" s="31"/>
      <c r="DQ64" s="31"/>
      <c r="DR64" s="9"/>
      <c r="DS64" s="286"/>
      <c r="DT64" s="31"/>
      <c r="DU64" s="31"/>
      <c r="DV64" s="31"/>
      <c r="DW64" s="9"/>
      <c r="DX64" s="9"/>
      <c r="DY64" s="286"/>
      <c r="DZ64" s="286"/>
      <c r="EA64" s="291"/>
      <c r="EB64" s="9"/>
      <c r="EC64" s="94"/>
      <c r="ED64" s="286"/>
      <c r="EE64" s="31"/>
      <c r="EF64" s="31"/>
      <c r="EG64" s="31"/>
      <c r="EH64" s="9"/>
      <c r="EI64" s="9"/>
      <c r="EJ64" s="286"/>
      <c r="EK64" s="286"/>
      <c r="EL64" s="286"/>
      <c r="EM64" s="30"/>
      <c r="EN64" s="250"/>
      <c r="EO64" s="9"/>
      <c r="EP64" s="286"/>
      <c r="EQ64" s="31"/>
      <c r="ER64" s="31"/>
      <c r="ES64" s="31"/>
      <c r="ET64" s="9"/>
      <c r="EU64" s="9"/>
      <c r="EV64" s="123"/>
      <c r="EW64" s="188"/>
      <c r="EX64" s="188"/>
      <c r="EY64" s="31"/>
      <c r="EZ64" s="31"/>
      <c r="FA64" s="31"/>
      <c r="FB64" s="9"/>
      <c r="FC64" s="94"/>
      <c r="FD64" s="31"/>
      <c r="FE64" s="31"/>
      <c r="FF64" s="31"/>
      <c r="FG64" s="9"/>
      <c r="FH64" s="94"/>
      <c r="FI64" s="188"/>
      <c r="FJ64" s="424"/>
      <c r="FK64" s="123"/>
      <c r="FL64" s="123"/>
      <c r="FM64" s="29"/>
      <c r="FN64" s="29"/>
      <c r="FO64" s="29"/>
      <c r="FP64" s="94"/>
      <c r="FQ64" s="29"/>
      <c r="FR64" s="29"/>
      <c r="FS64" s="29"/>
      <c r="FT64" s="94"/>
      <c r="FU64" s="29"/>
      <c r="FV64" s="29"/>
      <c r="FW64" s="29"/>
      <c r="FX64" s="94"/>
      <c r="FY64" s="201"/>
      <c r="FZ64" s="26"/>
      <c r="GA64" s="22"/>
      <c r="GB64" s="22"/>
      <c r="GC64" s="9"/>
      <c r="GD64" s="22"/>
      <c r="GE64" s="22"/>
      <c r="GF64" s="123"/>
      <c r="GG64" s="122"/>
      <c r="GH64" s="122"/>
      <c r="GI64" s="122"/>
      <c r="GJ64" s="120"/>
      <c r="GK64" s="123"/>
      <c r="GL64" s="195"/>
    </row>
    <row r="65" spans="1:194" ht="16" customHeight="1" x14ac:dyDescent="0.3">
      <c r="A65" s="150">
        <v>60</v>
      </c>
      <c r="B65" s="11"/>
      <c r="C65" s="11"/>
      <c r="D65" s="3"/>
      <c r="E65" s="3"/>
      <c r="F65" s="5" t="str">
        <f t="shared" si="0"/>
        <v/>
      </c>
      <c r="G65" s="5" t="s">
        <v>441</v>
      </c>
      <c r="H65" s="6" t="str">
        <f t="shared" si="1"/>
        <v>-</v>
      </c>
      <c r="I65" s="6" t="s">
        <v>441</v>
      </c>
      <c r="J65" s="7" t="str">
        <f t="shared" si="2"/>
        <v>-</v>
      </c>
      <c r="K65" s="22"/>
      <c r="L65" s="22"/>
      <c r="M65" s="22"/>
      <c r="N65" s="246"/>
      <c r="O65" s="246"/>
      <c r="P65" s="246"/>
      <c r="Q65" s="337"/>
      <c r="R65" s="4"/>
      <c r="S65" s="4"/>
      <c r="T65" s="4"/>
      <c r="U65" s="4"/>
      <c r="V65" s="4"/>
      <c r="W65" s="18"/>
      <c r="X65" s="255"/>
      <c r="Y65" s="275"/>
      <c r="Z65" s="12"/>
      <c r="AA65" s="261" t="s">
        <v>4</v>
      </c>
      <c r="AB65" s="262"/>
      <c r="AC65" s="261" t="s">
        <v>23</v>
      </c>
      <c r="AD65" s="263" t="str">
        <f t="shared" si="3"/>
        <v>-</v>
      </c>
      <c r="AE65" s="276"/>
      <c r="AF65" s="276"/>
      <c r="AG65" s="276"/>
      <c r="AH65" s="276"/>
      <c r="AI65" s="276"/>
      <c r="AJ65" s="12"/>
      <c r="AK65" s="261" t="s">
        <v>4</v>
      </c>
      <c r="AL65" s="16"/>
      <c r="AM65" s="261" t="s">
        <v>23</v>
      </c>
      <c r="AN65" s="263" t="str">
        <f t="shared" si="4"/>
        <v>-</v>
      </c>
      <c r="AO65" s="102"/>
      <c r="AP65" s="335"/>
      <c r="AQ65" s="335"/>
      <c r="AR65" s="335"/>
      <c r="AS65" s="18"/>
      <c r="AT65" s="18"/>
      <c r="AU65" s="155"/>
      <c r="AV65" s="22"/>
      <c r="AW65" s="22"/>
      <c r="AX65" s="155"/>
      <c r="AY65" s="156"/>
      <c r="AZ65" s="155"/>
      <c r="BA65" s="22"/>
      <c r="BB65" s="22"/>
      <c r="BC65" s="156"/>
      <c r="BD65" s="156"/>
      <c r="BE65" s="156"/>
      <c r="BF65" s="157"/>
      <c r="BG65" s="154"/>
      <c r="BH65" s="31"/>
      <c r="BI65" s="31"/>
      <c r="BJ65" s="18"/>
      <c r="BK65" s="18"/>
      <c r="BL65" s="154"/>
      <c r="BM65" s="31"/>
      <c r="BN65" s="31"/>
      <c r="BO65" s="18"/>
      <c r="BP65" s="18"/>
      <c r="BQ65" s="2"/>
      <c r="BR65" s="22"/>
      <c r="BS65" s="98"/>
      <c r="BT65" s="154"/>
      <c r="BU65" s="154"/>
      <c r="BV65" s="154"/>
      <c r="BW65" s="31"/>
      <c r="BX65" s="154"/>
      <c r="BY65" s="154"/>
      <c r="BZ65" s="31"/>
      <c r="CA65" s="154"/>
      <c r="CB65" s="154"/>
      <c r="CC65" s="18"/>
      <c r="CD65" s="18"/>
      <c r="CE65" s="26"/>
      <c r="CF65" s="26"/>
      <c r="CG65" s="26"/>
      <c r="CH65" s="18"/>
      <c r="CI65" s="18"/>
      <c r="CJ65" s="206"/>
      <c r="CK65" s="9"/>
      <c r="CL65" s="156"/>
      <c r="CM65" s="22"/>
      <c r="CN65" s="22"/>
      <c r="CO65" s="22"/>
      <c r="CP65" s="18"/>
      <c r="CQ65" s="98"/>
      <c r="CR65" s="294"/>
      <c r="CS65" s="26"/>
      <c r="CT65" s="26"/>
      <c r="CU65" s="26"/>
      <c r="CV65" s="18"/>
      <c r="CW65" s="18"/>
      <c r="CX65" s="26"/>
      <c r="CY65" s="26"/>
      <c r="CZ65" s="26"/>
      <c r="DA65" s="18"/>
      <c r="DB65" s="18"/>
      <c r="DC65" s="31"/>
      <c r="DD65" s="31"/>
      <c r="DE65" s="31"/>
      <c r="DF65" s="9"/>
      <c r="DG65" s="31"/>
      <c r="DH65" s="31"/>
      <c r="DI65" s="31"/>
      <c r="DJ65" s="9"/>
      <c r="DK65" s="31"/>
      <c r="DL65" s="31"/>
      <c r="DM65" s="31"/>
      <c r="DN65" s="9"/>
      <c r="DO65" s="31"/>
      <c r="DP65" s="31"/>
      <c r="DQ65" s="31"/>
      <c r="DR65" s="9"/>
      <c r="DS65" s="286"/>
      <c r="DT65" s="31"/>
      <c r="DU65" s="31"/>
      <c r="DV65" s="31"/>
      <c r="DW65" s="9"/>
      <c r="DX65" s="9"/>
      <c r="DY65" s="286"/>
      <c r="DZ65" s="286"/>
      <c r="EA65" s="291"/>
      <c r="EB65" s="9"/>
      <c r="EC65" s="94"/>
      <c r="ED65" s="286"/>
      <c r="EE65" s="31"/>
      <c r="EF65" s="31"/>
      <c r="EG65" s="31"/>
      <c r="EH65" s="9"/>
      <c r="EI65" s="9"/>
      <c r="EJ65" s="286"/>
      <c r="EK65" s="286"/>
      <c r="EL65" s="286"/>
      <c r="EM65" s="30"/>
      <c r="EN65" s="250"/>
      <c r="EO65" s="9"/>
      <c r="EP65" s="286"/>
      <c r="EQ65" s="31"/>
      <c r="ER65" s="31"/>
      <c r="ES65" s="31"/>
      <c r="ET65" s="9"/>
      <c r="EU65" s="9"/>
      <c r="EV65" s="123"/>
      <c r="EW65" s="188"/>
      <c r="EX65" s="188"/>
      <c r="EY65" s="31"/>
      <c r="EZ65" s="31"/>
      <c r="FA65" s="31"/>
      <c r="FB65" s="9"/>
      <c r="FC65" s="94"/>
      <c r="FD65" s="31"/>
      <c r="FE65" s="31"/>
      <c r="FF65" s="31"/>
      <c r="FG65" s="9"/>
      <c r="FH65" s="94"/>
      <c r="FI65" s="188"/>
      <c r="FJ65" s="424"/>
      <c r="FK65" s="123"/>
      <c r="FL65" s="123"/>
      <c r="FM65" s="29"/>
      <c r="FN65" s="29"/>
      <c r="FO65" s="29"/>
      <c r="FP65" s="94"/>
      <c r="FQ65" s="29"/>
      <c r="FR65" s="29"/>
      <c r="FS65" s="29"/>
      <c r="FT65" s="94"/>
      <c r="FU65" s="29"/>
      <c r="FV65" s="29"/>
      <c r="FW65" s="29"/>
      <c r="FX65" s="94"/>
      <c r="FY65" s="201"/>
      <c r="FZ65" s="26"/>
      <c r="GA65" s="22"/>
      <c r="GB65" s="22"/>
      <c r="GC65" s="9"/>
      <c r="GD65" s="22"/>
      <c r="GE65" s="22"/>
      <c r="GF65" s="123"/>
      <c r="GG65" s="122"/>
      <c r="GH65" s="122"/>
      <c r="GI65" s="122"/>
      <c r="GJ65" s="120"/>
      <c r="GK65" s="123"/>
      <c r="GL65" s="195"/>
    </row>
    <row r="66" spans="1:194" ht="16" customHeight="1" x14ac:dyDescent="0.3">
      <c r="A66" s="150">
        <v>61</v>
      </c>
      <c r="B66" s="11"/>
      <c r="C66" s="11"/>
      <c r="D66" s="3"/>
      <c r="E66" s="3"/>
      <c r="F66" s="5" t="str">
        <f t="shared" si="0"/>
        <v/>
      </c>
      <c r="G66" s="5" t="s">
        <v>441</v>
      </c>
      <c r="H66" s="6" t="str">
        <f t="shared" si="1"/>
        <v>-</v>
      </c>
      <c r="I66" s="6" t="s">
        <v>441</v>
      </c>
      <c r="J66" s="7" t="str">
        <f t="shared" si="2"/>
        <v>-</v>
      </c>
      <c r="K66" s="22"/>
      <c r="L66" s="22"/>
      <c r="M66" s="22"/>
      <c r="N66" s="246"/>
      <c r="O66" s="246"/>
      <c r="P66" s="246"/>
      <c r="Q66" s="337"/>
      <c r="R66" s="4"/>
      <c r="S66" s="4"/>
      <c r="T66" s="4"/>
      <c r="U66" s="4"/>
      <c r="V66" s="4"/>
      <c r="W66" s="18"/>
      <c r="X66" s="255"/>
      <c r="Y66" s="275"/>
      <c r="Z66" s="12"/>
      <c r="AA66" s="261" t="s">
        <v>4</v>
      </c>
      <c r="AB66" s="262"/>
      <c r="AC66" s="261" t="s">
        <v>23</v>
      </c>
      <c r="AD66" s="263" t="str">
        <f t="shared" si="3"/>
        <v>-</v>
      </c>
      <c r="AE66" s="276"/>
      <c r="AF66" s="276"/>
      <c r="AG66" s="276"/>
      <c r="AH66" s="276"/>
      <c r="AI66" s="276"/>
      <c r="AJ66" s="12"/>
      <c r="AK66" s="261" t="s">
        <v>4</v>
      </c>
      <c r="AL66" s="16"/>
      <c r="AM66" s="261" t="s">
        <v>23</v>
      </c>
      <c r="AN66" s="263" t="str">
        <f t="shared" si="4"/>
        <v>-</v>
      </c>
      <c r="AO66" s="102"/>
      <c r="AP66" s="335"/>
      <c r="AQ66" s="335"/>
      <c r="AR66" s="335"/>
      <c r="AS66" s="18"/>
      <c r="AT66" s="18"/>
      <c r="AU66" s="155"/>
      <c r="AV66" s="22"/>
      <c r="AW66" s="22"/>
      <c r="AX66" s="155"/>
      <c r="AY66" s="156"/>
      <c r="AZ66" s="155"/>
      <c r="BA66" s="22"/>
      <c r="BB66" s="22"/>
      <c r="BC66" s="156"/>
      <c r="BD66" s="156"/>
      <c r="BE66" s="156"/>
      <c r="BF66" s="157"/>
      <c r="BG66" s="154"/>
      <c r="BH66" s="31"/>
      <c r="BI66" s="31"/>
      <c r="BJ66" s="18"/>
      <c r="BK66" s="18"/>
      <c r="BL66" s="154"/>
      <c r="BM66" s="31"/>
      <c r="BN66" s="31"/>
      <c r="BO66" s="18"/>
      <c r="BP66" s="18"/>
      <c r="BQ66" s="2"/>
      <c r="BR66" s="22"/>
      <c r="BS66" s="98"/>
      <c r="BT66" s="154"/>
      <c r="BU66" s="154"/>
      <c r="BV66" s="154"/>
      <c r="BW66" s="31"/>
      <c r="BX66" s="154"/>
      <c r="BY66" s="154"/>
      <c r="BZ66" s="31"/>
      <c r="CA66" s="154"/>
      <c r="CB66" s="154"/>
      <c r="CC66" s="18"/>
      <c r="CD66" s="18"/>
      <c r="CE66" s="26"/>
      <c r="CF66" s="26"/>
      <c r="CG66" s="26"/>
      <c r="CH66" s="18"/>
      <c r="CI66" s="18"/>
      <c r="CJ66" s="206"/>
      <c r="CK66" s="9"/>
      <c r="CL66" s="156"/>
      <c r="CM66" s="22"/>
      <c r="CN66" s="22"/>
      <c r="CO66" s="22"/>
      <c r="CP66" s="18"/>
      <c r="CQ66" s="98"/>
      <c r="CR66" s="294"/>
      <c r="CS66" s="26"/>
      <c r="CT66" s="26"/>
      <c r="CU66" s="26"/>
      <c r="CV66" s="18"/>
      <c r="CW66" s="18"/>
      <c r="CX66" s="26"/>
      <c r="CY66" s="26"/>
      <c r="CZ66" s="26"/>
      <c r="DA66" s="18"/>
      <c r="DB66" s="18"/>
      <c r="DC66" s="31"/>
      <c r="DD66" s="31"/>
      <c r="DE66" s="31"/>
      <c r="DF66" s="9"/>
      <c r="DG66" s="31"/>
      <c r="DH66" s="31"/>
      <c r="DI66" s="31"/>
      <c r="DJ66" s="9"/>
      <c r="DK66" s="31"/>
      <c r="DL66" s="31"/>
      <c r="DM66" s="31"/>
      <c r="DN66" s="9"/>
      <c r="DO66" s="31"/>
      <c r="DP66" s="31"/>
      <c r="DQ66" s="31"/>
      <c r="DR66" s="9"/>
      <c r="DS66" s="286"/>
      <c r="DT66" s="31"/>
      <c r="DU66" s="31"/>
      <c r="DV66" s="31"/>
      <c r="DW66" s="9"/>
      <c r="DX66" s="9"/>
      <c r="DY66" s="286"/>
      <c r="DZ66" s="286"/>
      <c r="EA66" s="291"/>
      <c r="EB66" s="9"/>
      <c r="EC66" s="94"/>
      <c r="ED66" s="286"/>
      <c r="EE66" s="31"/>
      <c r="EF66" s="31"/>
      <c r="EG66" s="31"/>
      <c r="EH66" s="9"/>
      <c r="EI66" s="9"/>
      <c r="EJ66" s="286"/>
      <c r="EK66" s="286"/>
      <c r="EL66" s="286"/>
      <c r="EM66" s="30"/>
      <c r="EN66" s="250"/>
      <c r="EO66" s="9"/>
      <c r="EP66" s="286"/>
      <c r="EQ66" s="31"/>
      <c r="ER66" s="31"/>
      <c r="ES66" s="31"/>
      <c r="ET66" s="9"/>
      <c r="EU66" s="9"/>
      <c r="EV66" s="123"/>
      <c r="EW66" s="188"/>
      <c r="EX66" s="188"/>
      <c r="EY66" s="31"/>
      <c r="EZ66" s="31"/>
      <c r="FA66" s="31"/>
      <c r="FB66" s="9"/>
      <c r="FC66" s="94"/>
      <c r="FD66" s="31"/>
      <c r="FE66" s="31"/>
      <c r="FF66" s="31"/>
      <c r="FG66" s="9"/>
      <c r="FH66" s="94"/>
      <c r="FI66" s="188"/>
      <c r="FJ66" s="424"/>
      <c r="FK66" s="123"/>
      <c r="FL66" s="123"/>
      <c r="FM66" s="29"/>
      <c r="FN66" s="29"/>
      <c r="FO66" s="29"/>
      <c r="FP66" s="94"/>
      <c r="FQ66" s="29"/>
      <c r="FR66" s="29"/>
      <c r="FS66" s="29"/>
      <c r="FT66" s="94"/>
      <c r="FU66" s="29"/>
      <c r="FV66" s="29"/>
      <c r="FW66" s="29"/>
      <c r="FX66" s="94"/>
      <c r="FY66" s="201"/>
      <c r="FZ66" s="26"/>
      <c r="GA66" s="22"/>
      <c r="GB66" s="22"/>
      <c r="GC66" s="9"/>
      <c r="GD66" s="22"/>
      <c r="GE66" s="22"/>
      <c r="GF66" s="123"/>
      <c r="GG66" s="122"/>
      <c r="GH66" s="122"/>
      <c r="GI66" s="122"/>
      <c r="GJ66" s="120"/>
      <c r="GK66" s="123"/>
      <c r="GL66" s="195"/>
    </row>
    <row r="67" spans="1:194" ht="16" customHeight="1" x14ac:dyDescent="0.3">
      <c r="A67" s="150">
        <v>62</v>
      </c>
      <c r="B67" s="11"/>
      <c r="C67" s="11"/>
      <c r="D67" s="3"/>
      <c r="E67" s="3"/>
      <c r="F67" s="5" t="str">
        <f t="shared" si="0"/>
        <v/>
      </c>
      <c r="G67" s="5" t="s">
        <v>441</v>
      </c>
      <c r="H67" s="6" t="str">
        <f t="shared" si="1"/>
        <v>-</v>
      </c>
      <c r="I67" s="6" t="s">
        <v>441</v>
      </c>
      <c r="J67" s="7" t="str">
        <f t="shared" si="2"/>
        <v>-</v>
      </c>
      <c r="K67" s="22"/>
      <c r="L67" s="22"/>
      <c r="M67" s="22"/>
      <c r="N67" s="246"/>
      <c r="O67" s="246"/>
      <c r="P67" s="246"/>
      <c r="Q67" s="337"/>
      <c r="R67" s="4"/>
      <c r="S67" s="4"/>
      <c r="T67" s="4"/>
      <c r="U67" s="4"/>
      <c r="V67" s="4"/>
      <c r="W67" s="18"/>
      <c r="X67" s="255"/>
      <c r="Y67" s="275"/>
      <c r="Z67" s="12"/>
      <c r="AA67" s="261" t="s">
        <v>4</v>
      </c>
      <c r="AB67" s="262"/>
      <c r="AC67" s="261" t="s">
        <v>23</v>
      </c>
      <c r="AD67" s="263" t="str">
        <f t="shared" si="3"/>
        <v>-</v>
      </c>
      <c r="AE67" s="276"/>
      <c r="AF67" s="276"/>
      <c r="AG67" s="276"/>
      <c r="AH67" s="276"/>
      <c r="AI67" s="276"/>
      <c r="AJ67" s="12"/>
      <c r="AK67" s="261" t="s">
        <v>4</v>
      </c>
      <c r="AL67" s="16"/>
      <c r="AM67" s="261" t="s">
        <v>23</v>
      </c>
      <c r="AN67" s="263" t="str">
        <f t="shared" si="4"/>
        <v>-</v>
      </c>
      <c r="AO67" s="102"/>
      <c r="AP67" s="335"/>
      <c r="AQ67" s="335"/>
      <c r="AR67" s="335"/>
      <c r="AS67" s="18"/>
      <c r="AT67" s="18"/>
      <c r="AU67" s="155"/>
      <c r="AV67" s="22"/>
      <c r="AW67" s="22"/>
      <c r="AX67" s="155"/>
      <c r="AY67" s="156"/>
      <c r="AZ67" s="155"/>
      <c r="BA67" s="22"/>
      <c r="BB67" s="22"/>
      <c r="BC67" s="156"/>
      <c r="BD67" s="156"/>
      <c r="BE67" s="156"/>
      <c r="BF67" s="157"/>
      <c r="BG67" s="154"/>
      <c r="BH67" s="31"/>
      <c r="BI67" s="31"/>
      <c r="BJ67" s="18"/>
      <c r="BK67" s="18"/>
      <c r="BL67" s="154"/>
      <c r="BM67" s="31"/>
      <c r="BN67" s="31"/>
      <c r="BO67" s="18"/>
      <c r="BP67" s="18"/>
      <c r="BQ67" s="2"/>
      <c r="BR67" s="22"/>
      <c r="BS67" s="98"/>
      <c r="BT67" s="154"/>
      <c r="BU67" s="154"/>
      <c r="BV67" s="154"/>
      <c r="BW67" s="31"/>
      <c r="BX67" s="154"/>
      <c r="BY67" s="154"/>
      <c r="BZ67" s="31"/>
      <c r="CA67" s="154"/>
      <c r="CB67" s="154"/>
      <c r="CC67" s="18"/>
      <c r="CD67" s="18"/>
      <c r="CE67" s="26"/>
      <c r="CF67" s="26"/>
      <c r="CG67" s="26"/>
      <c r="CH67" s="18"/>
      <c r="CI67" s="18"/>
      <c r="CJ67" s="206"/>
      <c r="CK67" s="9"/>
      <c r="CL67" s="156"/>
      <c r="CM67" s="22"/>
      <c r="CN67" s="22"/>
      <c r="CO67" s="22"/>
      <c r="CP67" s="18"/>
      <c r="CQ67" s="98"/>
      <c r="CR67" s="294"/>
      <c r="CS67" s="26"/>
      <c r="CT67" s="26"/>
      <c r="CU67" s="26"/>
      <c r="CV67" s="18"/>
      <c r="CW67" s="18"/>
      <c r="CX67" s="26"/>
      <c r="CY67" s="26"/>
      <c r="CZ67" s="26"/>
      <c r="DA67" s="18"/>
      <c r="DB67" s="18"/>
      <c r="DC67" s="31"/>
      <c r="DD67" s="31"/>
      <c r="DE67" s="31"/>
      <c r="DF67" s="9"/>
      <c r="DG67" s="31"/>
      <c r="DH67" s="31"/>
      <c r="DI67" s="31"/>
      <c r="DJ67" s="9"/>
      <c r="DK67" s="31"/>
      <c r="DL67" s="31"/>
      <c r="DM67" s="31"/>
      <c r="DN67" s="9"/>
      <c r="DO67" s="31"/>
      <c r="DP67" s="31"/>
      <c r="DQ67" s="31"/>
      <c r="DR67" s="9"/>
      <c r="DS67" s="286"/>
      <c r="DT67" s="31"/>
      <c r="DU67" s="31"/>
      <c r="DV67" s="31"/>
      <c r="DW67" s="9"/>
      <c r="DX67" s="9"/>
      <c r="DY67" s="286"/>
      <c r="DZ67" s="286"/>
      <c r="EA67" s="291"/>
      <c r="EB67" s="9"/>
      <c r="EC67" s="94"/>
      <c r="ED67" s="286"/>
      <c r="EE67" s="31"/>
      <c r="EF67" s="31"/>
      <c r="EG67" s="31"/>
      <c r="EH67" s="9"/>
      <c r="EI67" s="9"/>
      <c r="EJ67" s="286"/>
      <c r="EK67" s="286"/>
      <c r="EL67" s="286"/>
      <c r="EM67" s="30"/>
      <c r="EN67" s="250"/>
      <c r="EO67" s="9"/>
      <c r="EP67" s="286"/>
      <c r="EQ67" s="31"/>
      <c r="ER67" s="31"/>
      <c r="ES67" s="31"/>
      <c r="ET67" s="9"/>
      <c r="EU67" s="9"/>
      <c r="EV67" s="123"/>
      <c r="EW67" s="188"/>
      <c r="EX67" s="188"/>
      <c r="EY67" s="31"/>
      <c r="EZ67" s="31"/>
      <c r="FA67" s="31"/>
      <c r="FB67" s="9"/>
      <c r="FC67" s="94"/>
      <c r="FD67" s="31"/>
      <c r="FE67" s="31"/>
      <c r="FF67" s="31"/>
      <c r="FG67" s="9"/>
      <c r="FH67" s="94"/>
      <c r="FI67" s="188"/>
      <c r="FJ67" s="424"/>
      <c r="FK67" s="123"/>
      <c r="FL67" s="123"/>
      <c r="FM67" s="29"/>
      <c r="FN67" s="29"/>
      <c r="FO67" s="29"/>
      <c r="FP67" s="94"/>
      <c r="FQ67" s="29"/>
      <c r="FR67" s="29"/>
      <c r="FS67" s="29"/>
      <c r="FT67" s="94"/>
      <c r="FU67" s="29"/>
      <c r="FV67" s="29"/>
      <c r="FW67" s="29"/>
      <c r="FX67" s="94"/>
      <c r="FY67" s="201"/>
      <c r="FZ67" s="26"/>
      <c r="GA67" s="22"/>
      <c r="GB67" s="22"/>
      <c r="GC67" s="9"/>
      <c r="GD67" s="22"/>
      <c r="GE67" s="22"/>
      <c r="GF67" s="123"/>
      <c r="GG67" s="122"/>
      <c r="GH67" s="122"/>
      <c r="GI67" s="122"/>
      <c r="GJ67" s="120"/>
      <c r="GK67" s="123"/>
      <c r="GL67" s="195"/>
    </row>
    <row r="68" spans="1:194" ht="16" customHeight="1" x14ac:dyDescent="0.3">
      <c r="A68" s="150">
        <v>63</v>
      </c>
      <c r="B68" s="11"/>
      <c r="C68" s="11"/>
      <c r="D68" s="3"/>
      <c r="E68" s="3"/>
      <c r="F68" s="5" t="str">
        <f t="shared" si="0"/>
        <v/>
      </c>
      <c r="G68" s="5" t="s">
        <v>441</v>
      </c>
      <c r="H68" s="6" t="str">
        <f t="shared" si="1"/>
        <v>-</v>
      </c>
      <c r="I68" s="6" t="s">
        <v>441</v>
      </c>
      <c r="J68" s="7" t="str">
        <f t="shared" si="2"/>
        <v>-</v>
      </c>
      <c r="K68" s="22"/>
      <c r="L68" s="22"/>
      <c r="M68" s="22"/>
      <c r="N68" s="246"/>
      <c r="O68" s="246"/>
      <c r="P68" s="246"/>
      <c r="Q68" s="337"/>
      <c r="R68" s="4"/>
      <c r="S68" s="4"/>
      <c r="T68" s="4"/>
      <c r="U68" s="4"/>
      <c r="V68" s="4"/>
      <c r="W68" s="18"/>
      <c r="X68" s="255"/>
      <c r="Y68" s="275"/>
      <c r="Z68" s="12"/>
      <c r="AA68" s="261" t="s">
        <v>4</v>
      </c>
      <c r="AB68" s="262"/>
      <c r="AC68" s="261" t="s">
        <v>23</v>
      </c>
      <c r="AD68" s="263" t="str">
        <f t="shared" si="3"/>
        <v>-</v>
      </c>
      <c r="AE68" s="276"/>
      <c r="AF68" s="276"/>
      <c r="AG68" s="276"/>
      <c r="AH68" s="276"/>
      <c r="AI68" s="276"/>
      <c r="AJ68" s="12"/>
      <c r="AK68" s="261" t="s">
        <v>4</v>
      </c>
      <c r="AL68" s="16"/>
      <c r="AM68" s="261" t="s">
        <v>23</v>
      </c>
      <c r="AN68" s="263" t="str">
        <f t="shared" si="4"/>
        <v>-</v>
      </c>
      <c r="AO68" s="102"/>
      <c r="AP68" s="335"/>
      <c r="AQ68" s="335"/>
      <c r="AR68" s="335"/>
      <c r="AS68" s="18"/>
      <c r="AT68" s="18"/>
      <c r="AU68" s="155"/>
      <c r="AV68" s="22"/>
      <c r="AW68" s="22"/>
      <c r="AX68" s="155"/>
      <c r="AY68" s="156"/>
      <c r="AZ68" s="155"/>
      <c r="BA68" s="22"/>
      <c r="BB68" s="22"/>
      <c r="BC68" s="156"/>
      <c r="BD68" s="156"/>
      <c r="BE68" s="156"/>
      <c r="BF68" s="157"/>
      <c r="BG68" s="154"/>
      <c r="BH68" s="31"/>
      <c r="BI68" s="31"/>
      <c r="BJ68" s="18"/>
      <c r="BK68" s="18"/>
      <c r="BL68" s="154"/>
      <c r="BM68" s="31"/>
      <c r="BN68" s="31"/>
      <c r="BO68" s="18"/>
      <c r="BP68" s="18"/>
      <c r="BQ68" s="2"/>
      <c r="BR68" s="22"/>
      <c r="BS68" s="98"/>
      <c r="BT68" s="154"/>
      <c r="BU68" s="154"/>
      <c r="BV68" s="154"/>
      <c r="BW68" s="31"/>
      <c r="BX68" s="154"/>
      <c r="BY68" s="154"/>
      <c r="BZ68" s="31"/>
      <c r="CA68" s="154"/>
      <c r="CB68" s="154"/>
      <c r="CC68" s="18"/>
      <c r="CD68" s="18"/>
      <c r="CE68" s="26"/>
      <c r="CF68" s="26"/>
      <c r="CG68" s="26"/>
      <c r="CH68" s="18"/>
      <c r="CI68" s="18"/>
      <c r="CJ68" s="206"/>
      <c r="CK68" s="9"/>
      <c r="CL68" s="156"/>
      <c r="CM68" s="22"/>
      <c r="CN68" s="22"/>
      <c r="CO68" s="22"/>
      <c r="CP68" s="18"/>
      <c r="CQ68" s="98"/>
      <c r="CR68" s="294"/>
      <c r="CS68" s="26"/>
      <c r="CT68" s="26"/>
      <c r="CU68" s="26"/>
      <c r="CV68" s="18"/>
      <c r="CW68" s="18"/>
      <c r="CX68" s="26"/>
      <c r="CY68" s="26"/>
      <c r="CZ68" s="26"/>
      <c r="DA68" s="18"/>
      <c r="DB68" s="18"/>
      <c r="DC68" s="31"/>
      <c r="DD68" s="31"/>
      <c r="DE68" s="31"/>
      <c r="DF68" s="9"/>
      <c r="DG68" s="31"/>
      <c r="DH68" s="31"/>
      <c r="DI68" s="31"/>
      <c r="DJ68" s="9"/>
      <c r="DK68" s="31"/>
      <c r="DL68" s="31"/>
      <c r="DM68" s="31"/>
      <c r="DN68" s="9"/>
      <c r="DO68" s="31"/>
      <c r="DP68" s="31"/>
      <c r="DQ68" s="31"/>
      <c r="DR68" s="9"/>
      <c r="DS68" s="286"/>
      <c r="DT68" s="31"/>
      <c r="DU68" s="31"/>
      <c r="DV68" s="31"/>
      <c r="DW68" s="9"/>
      <c r="DX68" s="9"/>
      <c r="DY68" s="286"/>
      <c r="DZ68" s="286"/>
      <c r="EA68" s="291"/>
      <c r="EB68" s="9"/>
      <c r="EC68" s="94"/>
      <c r="ED68" s="286"/>
      <c r="EE68" s="31"/>
      <c r="EF68" s="31"/>
      <c r="EG68" s="31"/>
      <c r="EH68" s="9"/>
      <c r="EI68" s="9"/>
      <c r="EJ68" s="286"/>
      <c r="EK68" s="286"/>
      <c r="EL68" s="286"/>
      <c r="EM68" s="30"/>
      <c r="EN68" s="250"/>
      <c r="EO68" s="9"/>
      <c r="EP68" s="286"/>
      <c r="EQ68" s="31"/>
      <c r="ER68" s="31"/>
      <c r="ES68" s="31"/>
      <c r="ET68" s="9"/>
      <c r="EU68" s="9"/>
      <c r="EV68" s="123"/>
      <c r="EW68" s="188"/>
      <c r="EX68" s="188"/>
      <c r="EY68" s="31"/>
      <c r="EZ68" s="31"/>
      <c r="FA68" s="31"/>
      <c r="FB68" s="9"/>
      <c r="FC68" s="94"/>
      <c r="FD68" s="31"/>
      <c r="FE68" s="31"/>
      <c r="FF68" s="31"/>
      <c r="FG68" s="9"/>
      <c r="FH68" s="94"/>
      <c r="FI68" s="188"/>
      <c r="FJ68" s="424"/>
      <c r="FK68" s="123"/>
      <c r="FL68" s="123"/>
      <c r="FM68" s="29"/>
      <c r="FN68" s="29"/>
      <c r="FO68" s="29"/>
      <c r="FP68" s="94"/>
      <c r="FQ68" s="29"/>
      <c r="FR68" s="29"/>
      <c r="FS68" s="29"/>
      <c r="FT68" s="94"/>
      <c r="FU68" s="29"/>
      <c r="FV68" s="29"/>
      <c r="FW68" s="29"/>
      <c r="FX68" s="94"/>
      <c r="FY68" s="201"/>
      <c r="FZ68" s="26"/>
      <c r="GA68" s="22"/>
      <c r="GB68" s="22"/>
      <c r="GC68" s="9"/>
      <c r="GD68" s="22"/>
      <c r="GE68" s="22"/>
      <c r="GF68" s="123"/>
      <c r="GG68" s="122"/>
      <c r="GH68" s="122"/>
      <c r="GI68" s="122"/>
      <c r="GJ68" s="120"/>
      <c r="GK68" s="123"/>
      <c r="GL68" s="195"/>
    </row>
    <row r="69" spans="1:194" ht="16" customHeight="1" x14ac:dyDescent="0.3">
      <c r="A69" s="150">
        <v>64</v>
      </c>
      <c r="B69" s="11"/>
      <c r="C69" s="11"/>
      <c r="D69" s="3"/>
      <c r="E69" s="3"/>
      <c r="F69" s="5" t="str">
        <f t="shared" si="0"/>
        <v/>
      </c>
      <c r="G69" s="5" t="s">
        <v>441</v>
      </c>
      <c r="H69" s="6" t="str">
        <f t="shared" si="1"/>
        <v>-</v>
      </c>
      <c r="I69" s="6" t="s">
        <v>441</v>
      </c>
      <c r="J69" s="7" t="str">
        <f t="shared" si="2"/>
        <v>-</v>
      </c>
      <c r="K69" s="22"/>
      <c r="L69" s="22"/>
      <c r="M69" s="22"/>
      <c r="N69" s="246"/>
      <c r="O69" s="246"/>
      <c r="P69" s="246"/>
      <c r="Q69" s="337"/>
      <c r="R69" s="4"/>
      <c r="S69" s="4"/>
      <c r="T69" s="4"/>
      <c r="U69" s="4"/>
      <c r="V69" s="4"/>
      <c r="W69" s="18"/>
      <c r="X69" s="255"/>
      <c r="Y69" s="275"/>
      <c r="Z69" s="12"/>
      <c r="AA69" s="261" t="s">
        <v>4</v>
      </c>
      <c r="AB69" s="262"/>
      <c r="AC69" s="261" t="s">
        <v>23</v>
      </c>
      <c r="AD69" s="263" t="str">
        <f t="shared" si="3"/>
        <v>-</v>
      </c>
      <c r="AE69" s="276"/>
      <c r="AF69" s="276"/>
      <c r="AG69" s="276"/>
      <c r="AH69" s="276"/>
      <c r="AI69" s="276"/>
      <c r="AJ69" s="12"/>
      <c r="AK69" s="261" t="s">
        <v>4</v>
      </c>
      <c r="AL69" s="16"/>
      <c r="AM69" s="261" t="s">
        <v>23</v>
      </c>
      <c r="AN69" s="263" t="str">
        <f t="shared" si="4"/>
        <v>-</v>
      </c>
      <c r="AO69" s="102"/>
      <c r="AP69" s="335"/>
      <c r="AQ69" s="335"/>
      <c r="AR69" s="335"/>
      <c r="AS69" s="18"/>
      <c r="AT69" s="18"/>
      <c r="AU69" s="155"/>
      <c r="AV69" s="22"/>
      <c r="AW69" s="22"/>
      <c r="AX69" s="155"/>
      <c r="AY69" s="156"/>
      <c r="AZ69" s="155"/>
      <c r="BA69" s="22"/>
      <c r="BB69" s="22"/>
      <c r="BC69" s="156"/>
      <c r="BD69" s="156"/>
      <c r="BE69" s="156"/>
      <c r="BF69" s="157"/>
      <c r="BG69" s="154"/>
      <c r="BH69" s="31"/>
      <c r="BI69" s="31"/>
      <c r="BJ69" s="18"/>
      <c r="BK69" s="18"/>
      <c r="BL69" s="154"/>
      <c r="BM69" s="31"/>
      <c r="BN69" s="31"/>
      <c r="BO69" s="18"/>
      <c r="BP69" s="18"/>
      <c r="BQ69" s="2"/>
      <c r="BR69" s="22"/>
      <c r="BS69" s="98"/>
      <c r="BT69" s="154"/>
      <c r="BU69" s="154"/>
      <c r="BV69" s="154"/>
      <c r="BW69" s="31"/>
      <c r="BX69" s="154"/>
      <c r="BY69" s="154"/>
      <c r="BZ69" s="31"/>
      <c r="CA69" s="154"/>
      <c r="CB69" s="154"/>
      <c r="CC69" s="18"/>
      <c r="CD69" s="18"/>
      <c r="CE69" s="26"/>
      <c r="CF69" s="26"/>
      <c r="CG69" s="26"/>
      <c r="CH69" s="18"/>
      <c r="CI69" s="18"/>
      <c r="CJ69" s="206"/>
      <c r="CK69" s="9"/>
      <c r="CL69" s="156"/>
      <c r="CM69" s="22"/>
      <c r="CN69" s="22"/>
      <c r="CO69" s="22"/>
      <c r="CP69" s="18"/>
      <c r="CQ69" s="98"/>
      <c r="CR69" s="294"/>
      <c r="CS69" s="26"/>
      <c r="CT69" s="26"/>
      <c r="CU69" s="26"/>
      <c r="CV69" s="18"/>
      <c r="CW69" s="18"/>
      <c r="CX69" s="26"/>
      <c r="CY69" s="26"/>
      <c r="CZ69" s="26"/>
      <c r="DA69" s="18"/>
      <c r="DB69" s="18"/>
      <c r="DC69" s="31"/>
      <c r="DD69" s="31"/>
      <c r="DE69" s="31"/>
      <c r="DF69" s="9"/>
      <c r="DG69" s="31"/>
      <c r="DH69" s="31"/>
      <c r="DI69" s="31"/>
      <c r="DJ69" s="9"/>
      <c r="DK69" s="31"/>
      <c r="DL69" s="31"/>
      <c r="DM69" s="31"/>
      <c r="DN69" s="9"/>
      <c r="DO69" s="31"/>
      <c r="DP69" s="31"/>
      <c r="DQ69" s="31"/>
      <c r="DR69" s="9"/>
      <c r="DS69" s="286"/>
      <c r="DT69" s="31"/>
      <c r="DU69" s="31"/>
      <c r="DV69" s="31"/>
      <c r="DW69" s="9"/>
      <c r="DX69" s="9"/>
      <c r="DY69" s="286"/>
      <c r="DZ69" s="286"/>
      <c r="EA69" s="291"/>
      <c r="EB69" s="9"/>
      <c r="EC69" s="94"/>
      <c r="ED69" s="286"/>
      <c r="EE69" s="31"/>
      <c r="EF69" s="31"/>
      <c r="EG69" s="31"/>
      <c r="EH69" s="9"/>
      <c r="EI69" s="9"/>
      <c r="EJ69" s="286"/>
      <c r="EK69" s="286"/>
      <c r="EL69" s="286"/>
      <c r="EM69" s="30"/>
      <c r="EN69" s="250"/>
      <c r="EO69" s="9"/>
      <c r="EP69" s="286"/>
      <c r="EQ69" s="31"/>
      <c r="ER69" s="31"/>
      <c r="ES69" s="31"/>
      <c r="ET69" s="9"/>
      <c r="EU69" s="9"/>
      <c r="EV69" s="123"/>
      <c r="EW69" s="188"/>
      <c r="EX69" s="188"/>
      <c r="EY69" s="31"/>
      <c r="EZ69" s="31"/>
      <c r="FA69" s="31"/>
      <c r="FB69" s="9"/>
      <c r="FC69" s="94"/>
      <c r="FD69" s="31"/>
      <c r="FE69" s="31"/>
      <c r="FF69" s="31"/>
      <c r="FG69" s="9"/>
      <c r="FH69" s="94"/>
      <c r="FI69" s="188"/>
      <c r="FJ69" s="424"/>
      <c r="FK69" s="123"/>
      <c r="FL69" s="123"/>
      <c r="FM69" s="29"/>
      <c r="FN69" s="29"/>
      <c r="FO69" s="29"/>
      <c r="FP69" s="94"/>
      <c r="FQ69" s="29"/>
      <c r="FR69" s="29"/>
      <c r="FS69" s="29"/>
      <c r="FT69" s="94"/>
      <c r="FU69" s="29"/>
      <c r="FV69" s="29"/>
      <c r="FW69" s="29"/>
      <c r="FX69" s="94"/>
      <c r="FY69" s="201"/>
      <c r="FZ69" s="26"/>
      <c r="GA69" s="22"/>
      <c r="GB69" s="22"/>
      <c r="GC69" s="9"/>
      <c r="GD69" s="22"/>
      <c r="GE69" s="22"/>
      <c r="GF69" s="123"/>
      <c r="GG69" s="122"/>
      <c r="GH69" s="122"/>
      <c r="GI69" s="122"/>
      <c r="GJ69" s="120"/>
      <c r="GK69" s="123"/>
      <c r="GL69" s="195"/>
    </row>
    <row r="70" spans="1:194" ht="16" customHeight="1" x14ac:dyDescent="0.3">
      <c r="A70" s="150">
        <v>65</v>
      </c>
      <c r="B70" s="11"/>
      <c r="C70" s="11"/>
      <c r="D70" s="3"/>
      <c r="E70" s="3"/>
      <c r="F70" s="5" t="str">
        <f t="shared" si="0"/>
        <v/>
      </c>
      <c r="G70" s="5" t="s">
        <v>441</v>
      </c>
      <c r="H70" s="6" t="str">
        <f t="shared" si="1"/>
        <v>-</v>
      </c>
      <c r="I70" s="6" t="s">
        <v>441</v>
      </c>
      <c r="J70" s="7" t="str">
        <f t="shared" si="2"/>
        <v>-</v>
      </c>
      <c r="K70" s="22"/>
      <c r="L70" s="22"/>
      <c r="M70" s="22"/>
      <c r="N70" s="246"/>
      <c r="O70" s="246"/>
      <c r="P70" s="246"/>
      <c r="Q70" s="337"/>
      <c r="R70" s="4"/>
      <c r="S70" s="4"/>
      <c r="T70" s="4"/>
      <c r="U70" s="4"/>
      <c r="V70" s="4"/>
      <c r="W70" s="18"/>
      <c r="X70" s="255"/>
      <c r="Y70" s="275"/>
      <c r="Z70" s="12"/>
      <c r="AA70" s="261" t="s">
        <v>4</v>
      </c>
      <c r="AB70" s="262"/>
      <c r="AC70" s="261" t="s">
        <v>23</v>
      </c>
      <c r="AD70" s="263" t="str">
        <f t="shared" si="3"/>
        <v>-</v>
      </c>
      <c r="AE70" s="276"/>
      <c r="AF70" s="276"/>
      <c r="AG70" s="276"/>
      <c r="AH70" s="276"/>
      <c r="AI70" s="276"/>
      <c r="AJ70" s="12"/>
      <c r="AK70" s="261" t="s">
        <v>4</v>
      </c>
      <c r="AL70" s="16"/>
      <c r="AM70" s="261" t="s">
        <v>23</v>
      </c>
      <c r="AN70" s="263" t="str">
        <f t="shared" si="4"/>
        <v>-</v>
      </c>
      <c r="AO70" s="102"/>
      <c r="AP70" s="335"/>
      <c r="AQ70" s="335"/>
      <c r="AR70" s="335"/>
      <c r="AS70" s="18"/>
      <c r="AT70" s="18"/>
      <c r="AU70" s="155"/>
      <c r="AV70" s="22"/>
      <c r="AW70" s="22"/>
      <c r="AX70" s="155"/>
      <c r="AY70" s="156"/>
      <c r="AZ70" s="155"/>
      <c r="BA70" s="22"/>
      <c r="BB70" s="22"/>
      <c r="BC70" s="156"/>
      <c r="BD70" s="156"/>
      <c r="BE70" s="156"/>
      <c r="BF70" s="157"/>
      <c r="BG70" s="154"/>
      <c r="BH70" s="31"/>
      <c r="BI70" s="31"/>
      <c r="BJ70" s="18"/>
      <c r="BK70" s="18"/>
      <c r="BL70" s="154"/>
      <c r="BM70" s="31"/>
      <c r="BN70" s="31"/>
      <c r="BO70" s="18"/>
      <c r="BP70" s="18"/>
      <c r="BQ70" s="2"/>
      <c r="BR70" s="22"/>
      <c r="BS70" s="98"/>
      <c r="BT70" s="154"/>
      <c r="BU70" s="154"/>
      <c r="BV70" s="154"/>
      <c r="BW70" s="31"/>
      <c r="BX70" s="154"/>
      <c r="BY70" s="154"/>
      <c r="BZ70" s="31"/>
      <c r="CA70" s="154"/>
      <c r="CB70" s="154"/>
      <c r="CC70" s="18"/>
      <c r="CD70" s="18"/>
      <c r="CE70" s="26"/>
      <c r="CF70" s="26"/>
      <c r="CG70" s="26"/>
      <c r="CH70" s="18"/>
      <c r="CI70" s="18"/>
      <c r="CJ70" s="206"/>
      <c r="CK70" s="9"/>
      <c r="CL70" s="156"/>
      <c r="CM70" s="22"/>
      <c r="CN70" s="22"/>
      <c r="CO70" s="22"/>
      <c r="CP70" s="18"/>
      <c r="CQ70" s="98"/>
      <c r="CR70" s="294"/>
      <c r="CS70" s="26"/>
      <c r="CT70" s="26"/>
      <c r="CU70" s="26"/>
      <c r="CV70" s="18"/>
      <c r="CW70" s="18"/>
      <c r="CX70" s="26"/>
      <c r="CY70" s="26"/>
      <c r="CZ70" s="26"/>
      <c r="DA70" s="18"/>
      <c r="DB70" s="18"/>
      <c r="DC70" s="31"/>
      <c r="DD70" s="31"/>
      <c r="DE70" s="31"/>
      <c r="DF70" s="9"/>
      <c r="DG70" s="31"/>
      <c r="DH70" s="31"/>
      <c r="DI70" s="31"/>
      <c r="DJ70" s="9"/>
      <c r="DK70" s="31"/>
      <c r="DL70" s="31"/>
      <c r="DM70" s="31"/>
      <c r="DN70" s="9"/>
      <c r="DO70" s="31"/>
      <c r="DP70" s="31"/>
      <c r="DQ70" s="31"/>
      <c r="DR70" s="9"/>
      <c r="DS70" s="286"/>
      <c r="DT70" s="31"/>
      <c r="DU70" s="31"/>
      <c r="DV70" s="31"/>
      <c r="DW70" s="9"/>
      <c r="DX70" s="9"/>
      <c r="DY70" s="286"/>
      <c r="DZ70" s="286"/>
      <c r="EA70" s="291"/>
      <c r="EB70" s="9"/>
      <c r="EC70" s="94"/>
      <c r="ED70" s="286"/>
      <c r="EE70" s="31"/>
      <c r="EF70" s="31"/>
      <c r="EG70" s="31"/>
      <c r="EH70" s="9"/>
      <c r="EI70" s="9"/>
      <c r="EJ70" s="286"/>
      <c r="EK70" s="286"/>
      <c r="EL70" s="286"/>
      <c r="EM70" s="30"/>
      <c r="EN70" s="250"/>
      <c r="EO70" s="9"/>
      <c r="EP70" s="286"/>
      <c r="EQ70" s="31"/>
      <c r="ER70" s="31"/>
      <c r="ES70" s="31"/>
      <c r="ET70" s="9"/>
      <c r="EU70" s="9"/>
      <c r="EV70" s="123"/>
      <c r="EW70" s="188"/>
      <c r="EX70" s="188"/>
      <c r="EY70" s="31"/>
      <c r="EZ70" s="31"/>
      <c r="FA70" s="31"/>
      <c r="FB70" s="9"/>
      <c r="FC70" s="94"/>
      <c r="FD70" s="31"/>
      <c r="FE70" s="31"/>
      <c r="FF70" s="31"/>
      <c r="FG70" s="9"/>
      <c r="FH70" s="94"/>
      <c r="FI70" s="188"/>
      <c r="FJ70" s="424"/>
      <c r="FK70" s="123"/>
      <c r="FL70" s="123"/>
      <c r="FM70" s="29"/>
      <c r="FN70" s="29"/>
      <c r="FO70" s="29"/>
      <c r="FP70" s="94"/>
      <c r="FQ70" s="29"/>
      <c r="FR70" s="29"/>
      <c r="FS70" s="29"/>
      <c r="FT70" s="94"/>
      <c r="FU70" s="29"/>
      <c r="FV70" s="29"/>
      <c r="FW70" s="29"/>
      <c r="FX70" s="94"/>
      <c r="FY70" s="201"/>
      <c r="FZ70" s="26"/>
      <c r="GA70" s="22"/>
      <c r="GB70" s="22"/>
      <c r="GC70" s="9"/>
      <c r="GD70" s="22"/>
      <c r="GE70" s="22"/>
      <c r="GF70" s="123"/>
      <c r="GG70" s="122"/>
      <c r="GH70" s="122"/>
      <c r="GI70" s="122"/>
      <c r="GJ70" s="120"/>
      <c r="GK70" s="123"/>
      <c r="GL70" s="195"/>
    </row>
    <row r="71" spans="1:194" ht="16" customHeight="1" x14ac:dyDescent="0.3">
      <c r="A71" s="150">
        <v>66</v>
      </c>
      <c r="B71" s="11"/>
      <c r="C71" s="11"/>
      <c r="D71" s="3"/>
      <c r="E71" s="3"/>
      <c r="F71" s="5" t="str">
        <f t="shared" ref="F71:F89" si="6">IF(D71="", "",  "SR")</f>
        <v/>
      </c>
      <c r="G71" s="5" t="s">
        <v>441</v>
      </c>
      <c r="H71" s="6" t="str">
        <f t="shared" ref="H71:H89" si="7">IF(D71="", "-", D71)</f>
        <v>-</v>
      </c>
      <c r="I71" s="6" t="s">
        <v>441</v>
      </c>
      <c r="J71" s="7" t="str">
        <f t="shared" ref="J71:J89" si="8">IF(E71="", "-", E71)</f>
        <v>-</v>
      </c>
      <c r="K71" s="22"/>
      <c r="L71" s="22"/>
      <c r="M71" s="22"/>
      <c r="N71" s="246"/>
      <c r="O71" s="246"/>
      <c r="P71" s="246"/>
      <c r="Q71" s="337"/>
      <c r="R71" s="4"/>
      <c r="S71" s="4"/>
      <c r="T71" s="4"/>
      <c r="U71" s="4"/>
      <c r="V71" s="4"/>
      <c r="W71" s="18"/>
      <c r="X71" s="255"/>
      <c r="Y71" s="275"/>
      <c r="Z71" s="12"/>
      <c r="AA71" s="261" t="s">
        <v>4</v>
      </c>
      <c r="AB71" s="262"/>
      <c r="AC71" s="261" t="s">
        <v>23</v>
      </c>
      <c r="AD71" s="263" t="str">
        <f t="shared" ref="AD71:AD96" si="9">IF(AB71="", "-", Z71/AB71)</f>
        <v>-</v>
      </c>
      <c r="AE71" s="276"/>
      <c r="AF71" s="276"/>
      <c r="AG71" s="276"/>
      <c r="AH71" s="276"/>
      <c r="AI71" s="276"/>
      <c r="AJ71" s="12"/>
      <c r="AK71" s="261" t="s">
        <v>4</v>
      </c>
      <c r="AL71" s="16"/>
      <c r="AM71" s="261" t="s">
        <v>23</v>
      </c>
      <c r="AN71" s="263" t="str">
        <f t="shared" ref="AN71:AN89" si="10">IF(AL71="", "-", AJ71/AL71)</f>
        <v>-</v>
      </c>
      <c r="AO71" s="102"/>
      <c r="AP71" s="335"/>
      <c r="AQ71" s="335"/>
      <c r="AR71" s="335"/>
      <c r="AS71" s="18"/>
      <c r="AT71" s="18"/>
      <c r="AU71" s="155"/>
      <c r="AV71" s="22"/>
      <c r="AW71" s="22"/>
      <c r="AX71" s="155"/>
      <c r="AY71" s="156"/>
      <c r="AZ71" s="155"/>
      <c r="BA71" s="22"/>
      <c r="BB71" s="22"/>
      <c r="BC71" s="156"/>
      <c r="BD71" s="156"/>
      <c r="BE71" s="156"/>
      <c r="BF71" s="157"/>
      <c r="BG71" s="154"/>
      <c r="BH71" s="31"/>
      <c r="BI71" s="31"/>
      <c r="BJ71" s="18"/>
      <c r="BK71" s="18"/>
      <c r="BL71" s="154"/>
      <c r="BM71" s="31"/>
      <c r="BN71" s="31"/>
      <c r="BO71" s="18"/>
      <c r="BP71" s="18"/>
      <c r="BQ71" s="2"/>
      <c r="BR71" s="22"/>
      <c r="BS71" s="98"/>
      <c r="BT71" s="154"/>
      <c r="BU71" s="154"/>
      <c r="BV71" s="154"/>
      <c r="BW71" s="31"/>
      <c r="BX71" s="154"/>
      <c r="BY71" s="154"/>
      <c r="BZ71" s="31"/>
      <c r="CA71" s="154"/>
      <c r="CB71" s="154"/>
      <c r="CC71" s="18"/>
      <c r="CD71" s="18"/>
      <c r="CE71" s="26"/>
      <c r="CF71" s="26"/>
      <c r="CG71" s="26"/>
      <c r="CH71" s="18"/>
      <c r="CI71" s="18"/>
      <c r="CJ71" s="206"/>
      <c r="CK71" s="9"/>
      <c r="CL71" s="156"/>
      <c r="CM71" s="22"/>
      <c r="CN71" s="22"/>
      <c r="CO71" s="22"/>
      <c r="CP71" s="18"/>
      <c r="CQ71" s="98"/>
      <c r="CR71" s="294"/>
      <c r="CS71" s="26"/>
      <c r="CT71" s="26"/>
      <c r="CU71" s="26"/>
      <c r="CV71" s="18"/>
      <c r="CW71" s="18"/>
      <c r="CX71" s="26"/>
      <c r="CY71" s="26"/>
      <c r="CZ71" s="26"/>
      <c r="DA71" s="18"/>
      <c r="DB71" s="18"/>
      <c r="DC71" s="31"/>
      <c r="DD71" s="31"/>
      <c r="DE71" s="31"/>
      <c r="DF71" s="9"/>
      <c r="DG71" s="31"/>
      <c r="DH71" s="31"/>
      <c r="DI71" s="31"/>
      <c r="DJ71" s="9"/>
      <c r="DK71" s="31"/>
      <c r="DL71" s="31"/>
      <c r="DM71" s="31"/>
      <c r="DN71" s="9"/>
      <c r="DO71" s="31"/>
      <c r="DP71" s="31"/>
      <c r="DQ71" s="31"/>
      <c r="DR71" s="9"/>
      <c r="DS71" s="286"/>
      <c r="DT71" s="31"/>
      <c r="DU71" s="31"/>
      <c r="DV71" s="31"/>
      <c r="DW71" s="9"/>
      <c r="DX71" s="9"/>
      <c r="DY71" s="286"/>
      <c r="DZ71" s="286"/>
      <c r="EA71" s="291"/>
      <c r="EB71" s="9"/>
      <c r="EC71" s="94"/>
      <c r="ED71" s="286"/>
      <c r="EE71" s="31"/>
      <c r="EF71" s="31"/>
      <c r="EG71" s="31"/>
      <c r="EH71" s="9"/>
      <c r="EI71" s="9"/>
      <c r="EJ71" s="286"/>
      <c r="EK71" s="286"/>
      <c r="EL71" s="286"/>
      <c r="EM71" s="30"/>
      <c r="EN71" s="250"/>
      <c r="EO71" s="9"/>
      <c r="EP71" s="286"/>
      <c r="EQ71" s="31"/>
      <c r="ER71" s="31"/>
      <c r="ES71" s="31"/>
      <c r="ET71" s="9"/>
      <c r="EU71" s="9"/>
      <c r="EV71" s="123"/>
      <c r="EW71" s="188"/>
      <c r="EX71" s="188"/>
      <c r="EY71" s="31"/>
      <c r="EZ71" s="31"/>
      <c r="FA71" s="31"/>
      <c r="FB71" s="9"/>
      <c r="FC71" s="94"/>
      <c r="FD71" s="31"/>
      <c r="FE71" s="31"/>
      <c r="FF71" s="31"/>
      <c r="FG71" s="9"/>
      <c r="FH71" s="94"/>
      <c r="FI71" s="188"/>
      <c r="FJ71" s="424"/>
      <c r="FK71" s="123"/>
      <c r="FL71" s="123"/>
      <c r="FM71" s="29"/>
      <c r="FN71" s="29"/>
      <c r="FO71" s="29"/>
      <c r="FP71" s="94"/>
      <c r="FQ71" s="29"/>
      <c r="FR71" s="29"/>
      <c r="FS71" s="29"/>
      <c r="FT71" s="94"/>
      <c r="FU71" s="29"/>
      <c r="FV71" s="29"/>
      <c r="FW71" s="29"/>
      <c r="FX71" s="94"/>
      <c r="FY71" s="201"/>
      <c r="FZ71" s="26"/>
      <c r="GA71" s="22"/>
      <c r="GB71" s="22"/>
      <c r="GC71" s="9"/>
      <c r="GD71" s="22"/>
      <c r="GE71" s="22"/>
      <c r="GF71" s="123"/>
      <c r="GG71" s="122"/>
      <c r="GH71" s="122"/>
      <c r="GI71" s="122"/>
      <c r="GJ71" s="120"/>
      <c r="GK71" s="123"/>
      <c r="GL71" s="195"/>
    </row>
    <row r="72" spans="1:194" ht="16" customHeight="1" x14ac:dyDescent="0.3">
      <c r="A72" s="150">
        <v>67</v>
      </c>
      <c r="B72" s="11"/>
      <c r="C72" s="11"/>
      <c r="D72" s="3"/>
      <c r="E72" s="3"/>
      <c r="F72" s="5" t="str">
        <f t="shared" si="6"/>
        <v/>
      </c>
      <c r="G72" s="5" t="s">
        <v>441</v>
      </c>
      <c r="H72" s="6" t="str">
        <f t="shared" si="7"/>
        <v>-</v>
      </c>
      <c r="I72" s="6" t="s">
        <v>441</v>
      </c>
      <c r="J72" s="7" t="str">
        <f t="shared" si="8"/>
        <v>-</v>
      </c>
      <c r="K72" s="22"/>
      <c r="L72" s="22"/>
      <c r="M72" s="22"/>
      <c r="N72" s="246"/>
      <c r="O72" s="246"/>
      <c r="P72" s="246"/>
      <c r="Q72" s="337"/>
      <c r="R72" s="4"/>
      <c r="S72" s="4"/>
      <c r="T72" s="4"/>
      <c r="U72" s="4"/>
      <c r="V72" s="4"/>
      <c r="W72" s="18"/>
      <c r="X72" s="255"/>
      <c r="Y72" s="275"/>
      <c r="Z72" s="12"/>
      <c r="AA72" s="261" t="s">
        <v>4</v>
      </c>
      <c r="AB72" s="262"/>
      <c r="AC72" s="261" t="s">
        <v>23</v>
      </c>
      <c r="AD72" s="263" t="str">
        <f t="shared" si="9"/>
        <v>-</v>
      </c>
      <c r="AE72" s="276"/>
      <c r="AF72" s="276"/>
      <c r="AG72" s="276"/>
      <c r="AH72" s="276"/>
      <c r="AI72" s="276"/>
      <c r="AJ72" s="12"/>
      <c r="AK72" s="261" t="s">
        <v>4</v>
      </c>
      <c r="AL72" s="16"/>
      <c r="AM72" s="261" t="s">
        <v>23</v>
      </c>
      <c r="AN72" s="263" t="str">
        <f t="shared" si="10"/>
        <v>-</v>
      </c>
      <c r="AO72" s="102"/>
      <c r="AP72" s="335"/>
      <c r="AQ72" s="335"/>
      <c r="AR72" s="335"/>
      <c r="AS72" s="18"/>
      <c r="AT72" s="18"/>
      <c r="AU72" s="155"/>
      <c r="AV72" s="22"/>
      <c r="AW72" s="22"/>
      <c r="AX72" s="155"/>
      <c r="AY72" s="156"/>
      <c r="AZ72" s="155"/>
      <c r="BA72" s="22"/>
      <c r="BB72" s="22"/>
      <c r="BC72" s="156"/>
      <c r="BD72" s="156"/>
      <c r="BE72" s="156"/>
      <c r="BF72" s="157"/>
      <c r="BG72" s="154"/>
      <c r="BH72" s="31"/>
      <c r="BI72" s="31"/>
      <c r="BJ72" s="18"/>
      <c r="BK72" s="18"/>
      <c r="BL72" s="154"/>
      <c r="BM72" s="31"/>
      <c r="BN72" s="31"/>
      <c r="BO72" s="18"/>
      <c r="BP72" s="18"/>
      <c r="BQ72" s="2"/>
      <c r="BR72" s="22"/>
      <c r="BS72" s="98"/>
      <c r="BT72" s="154"/>
      <c r="BU72" s="154"/>
      <c r="BV72" s="154"/>
      <c r="BW72" s="31"/>
      <c r="BX72" s="154"/>
      <c r="BY72" s="154"/>
      <c r="BZ72" s="31"/>
      <c r="CA72" s="154"/>
      <c r="CB72" s="154"/>
      <c r="CC72" s="18"/>
      <c r="CD72" s="18"/>
      <c r="CE72" s="26"/>
      <c r="CF72" s="26"/>
      <c r="CG72" s="26"/>
      <c r="CH72" s="18"/>
      <c r="CI72" s="18"/>
      <c r="CJ72" s="206"/>
      <c r="CK72" s="9"/>
      <c r="CL72" s="156"/>
      <c r="CM72" s="22"/>
      <c r="CN72" s="22"/>
      <c r="CO72" s="22"/>
      <c r="CP72" s="18"/>
      <c r="CQ72" s="98"/>
      <c r="CR72" s="294"/>
      <c r="CS72" s="26"/>
      <c r="CT72" s="26"/>
      <c r="CU72" s="26"/>
      <c r="CV72" s="18"/>
      <c r="CW72" s="18"/>
      <c r="CX72" s="26"/>
      <c r="CY72" s="26"/>
      <c r="CZ72" s="26"/>
      <c r="DA72" s="18"/>
      <c r="DB72" s="18"/>
      <c r="DC72" s="31"/>
      <c r="DD72" s="31"/>
      <c r="DE72" s="31"/>
      <c r="DF72" s="9"/>
      <c r="DG72" s="31"/>
      <c r="DH72" s="31"/>
      <c r="DI72" s="31"/>
      <c r="DJ72" s="9"/>
      <c r="DK72" s="31"/>
      <c r="DL72" s="31"/>
      <c r="DM72" s="31"/>
      <c r="DN72" s="9"/>
      <c r="DO72" s="31"/>
      <c r="DP72" s="31"/>
      <c r="DQ72" s="31"/>
      <c r="DR72" s="9"/>
      <c r="DS72" s="286"/>
      <c r="DT72" s="31"/>
      <c r="DU72" s="31"/>
      <c r="DV72" s="31"/>
      <c r="DW72" s="9"/>
      <c r="DX72" s="9"/>
      <c r="DY72" s="286"/>
      <c r="DZ72" s="286"/>
      <c r="EA72" s="291"/>
      <c r="EB72" s="9"/>
      <c r="EC72" s="94"/>
      <c r="ED72" s="286"/>
      <c r="EE72" s="31"/>
      <c r="EF72" s="31"/>
      <c r="EG72" s="31"/>
      <c r="EH72" s="9"/>
      <c r="EI72" s="9"/>
      <c r="EJ72" s="286"/>
      <c r="EK72" s="286"/>
      <c r="EL72" s="286"/>
      <c r="EM72" s="30"/>
      <c r="EN72" s="250"/>
      <c r="EO72" s="9"/>
      <c r="EP72" s="286"/>
      <c r="EQ72" s="31"/>
      <c r="ER72" s="31"/>
      <c r="ES72" s="31"/>
      <c r="ET72" s="9"/>
      <c r="EU72" s="9"/>
      <c r="EV72" s="123"/>
      <c r="EW72" s="188"/>
      <c r="EX72" s="188"/>
      <c r="EY72" s="31"/>
      <c r="EZ72" s="31"/>
      <c r="FA72" s="31"/>
      <c r="FB72" s="9"/>
      <c r="FC72" s="94"/>
      <c r="FD72" s="31"/>
      <c r="FE72" s="31"/>
      <c r="FF72" s="31"/>
      <c r="FG72" s="9"/>
      <c r="FH72" s="94"/>
      <c r="FI72" s="188"/>
      <c r="FJ72" s="424"/>
      <c r="FK72" s="123"/>
      <c r="FL72" s="123"/>
      <c r="FM72" s="29"/>
      <c r="FN72" s="29"/>
      <c r="FO72" s="29"/>
      <c r="FP72" s="94"/>
      <c r="FQ72" s="29"/>
      <c r="FR72" s="29"/>
      <c r="FS72" s="29"/>
      <c r="FT72" s="94"/>
      <c r="FU72" s="29"/>
      <c r="FV72" s="29"/>
      <c r="FW72" s="29"/>
      <c r="FX72" s="94"/>
      <c r="FY72" s="201"/>
      <c r="FZ72" s="26"/>
      <c r="GA72" s="22"/>
      <c r="GB72" s="22"/>
      <c r="GC72" s="9"/>
      <c r="GD72" s="22"/>
      <c r="GE72" s="22"/>
      <c r="GF72" s="123"/>
      <c r="GG72" s="122"/>
      <c r="GH72" s="122"/>
      <c r="GI72" s="122"/>
      <c r="GJ72" s="120"/>
      <c r="GK72" s="123"/>
      <c r="GL72" s="195"/>
    </row>
    <row r="73" spans="1:194" ht="16" customHeight="1" x14ac:dyDescent="0.3">
      <c r="A73" s="150">
        <v>68</v>
      </c>
      <c r="B73" s="11"/>
      <c r="C73" s="11"/>
      <c r="D73" s="3"/>
      <c r="E73" s="3"/>
      <c r="F73" s="5" t="str">
        <f t="shared" si="6"/>
        <v/>
      </c>
      <c r="G73" s="5" t="s">
        <v>441</v>
      </c>
      <c r="H73" s="6" t="str">
        <f t="shared" si="7"/>
        <v>-</v>
      </c>
      <c r="I73" s="6" t="s">
        <v>441</v>
      </c>
      <c r="J73" s="7" t="str">
        <f t="shared" si="8"/>
        <v>-</v>
      </c>
      <c r="K73" s="22"/>
      <c r="L73" s="22"/>
      <c r="M73" s="22"/>
      <c r="N73" s="246"/>
      <c r="O73" s="246"/>
      <c r="P73" s="246"/>
      <c r="Q73" s="337"/>
      <c r="R73" s="4"/>
      <c r="S73" s="4"/>
      <c r="T73" s="4"/>
      <c r="U73" s="4"/>
      <c r="V73" s="4"/>
      <c r="W73" s="18"/>
      <c r="X73" s="255"/>
      <c r="Y73" s="275"/>
      <c r="Z73" s="12"/>
      <c r="AA73" s="261" t="s">
        <v>4</v>
      </c>
      <c r="AB73" s="262"/>
      <c r="AC73" s="261" t="s">
        <v>23</v>
      </c>
      <c r="AD73" s="263" t="str">
        <f t="shared" si="9"/>
        <v>-</v>
      </c>
      <c r="AE73" s="276"/>
      <c r="AF73" s="276"/>
      <c r="AG73" s="276"/>
      <c r="AH73" s="276"/>
      <c r="AI73" s="276"/>
      <c r="AJ73" s="12"/>
      <c r="AK73" s="261" t="s">
        <v>4</v>
      </c>
      <c r="AL73" s="16"/>
      <c r="AM73" s="261" t="s">
        <v>23</v>
      </c>
      <c r="AN73" s="263" t="str">
        <f t="shared" si="10"/>
        <v>-</v>
      </c>
      <c r="AO73" s="102"/>
      <c r="AP73" s="335"/>
      <c r="AQ73" s="335"/>
      <c r="AR73" s="335"/>
      <c r="AS73" s="18"/>
      <c r="AT73" s="18"/>
      <c r="AU73" s="155"/>
      <c r="AV73" s="22"/>
      <c r="AW73" s="22"/>
      <c r="AX73" s="155"/>
      <c r="AY73" s="156"/>
      <c r="AZ73" s="155"/>
      <c r="BA73" s="22"/>
      <c r="BB73" s="22"/>
      <c r="BC73" s="156"/>
      <c r="BD73" s="156"/>
      <c r="BE73" s="156"/>
      <c r="BF73" s="157"/>
      <c r="BG73" s="154"/>
      <c r="BH73" s="31"/>
      <c r="BI73" s="31"/>
      <c r="BJ73" s="18"/>
      <c r="BK73" s="18"/>
      <c r="BL73" s="154"/>
      <c r="BM73" s="31"/>
      <c r="BN73" s="31"/>
      <c r="BO73" s="18"/>
      <c r="BP73" s="18"/>
      <c r="BQ73" s="2"/>
      <c r="BR73" s="22"/>
      <c r="BS73" s="98"/>
      <c r="BT73" s="154"/>
      <c r="BU73" s="154"/>
      <c r="BV73" s="154"/>
      <c r="BW73" s="31"/>
      <c r="BX73" s="154"/>
      <c r="BY73" s="154"/>
      <c r="BZ73" s="31"/>
      <c r="CA73" s="154"/>
      <c r="CB73" s="154"/>
      <c r="CC73" s="18"/>
      <c r="CD73" s="18"/>
      <c r="CE73" s="26"/>
      <c r="CF73" s="26"/>
      <c r="CG73" s="26"/>
      <c r="CH73" s="18"/>
      <c r="CI73" s="18"/>
      <c r="CJ73" s="206"/>
      <c r="CK73" s="9"/>
      <c r="CL73" s="156"/>
      <c r="CM73" s="22"/>
      <c r="CN73" s="22"/>
      <c r="CO73" s="22"/>
      <c r="CP73" s="18"/>
      <c r="CQ73" s="98"/>
      <c r="CR73" s="294"/>
      <c r="CS73" s="26"/>
      <c r="CT73" s="26"/>
      <c r="CU73" s="26"/>
      <c r="CV73" s="18"/>
      <c r="CW73" s="18"/>
      <c r="CX73" s="26"/>
      <c r="CY73" s="26"/>
      <c r="CZ73" s="26"/>
      <c r="DA73" s="18"/>
      <c r="DB73" s="18"/>
      <c r="DC73" s="31"/>
      <c r="DD73" s="31"/>
      <c r="DE73" s="31"/>
      <c r="DF73" s="9"/>
      <c r="DG73" s="31"/>
      <c r="DH73" s="31"/>
      <c r="DI73" s="31"/>
      <c r="DJ73" s="9"/>
      <c r="DK73" s="31"/>
      <c r="DL73" s="31"/>
      <c r="DM73" s="31"/>
      <c r="DN73" s="9"/>
      <c r="DO73" s="31"/>
      <c r="DP73" s="31"/>
      <c r="DQ73" s="31"/>
      <c r="DR73" s="9"/>
      <c r="DS73" s="286"/>
      <c r="DT73" s="31"/>
      <c r="DU73" s="31"/>
      <c r="DV73" s="31"/>
      <c r="DW73" s="9"/>
      <c r="DX73" s="9"/>
      <c r="DY73" s="286"/>
      <c r="DZ73" s="286"/>
      <c r="EA73" s="291"/>
      <c r="EB73" s="9"/>
      <c r="EC73" s="94"/>
      <c r="ED73" s="286"/>
      <c r="EE73" s="31"/>
      <c r="EF73" s="31"/>
      <c r="EG73" s="31"/>
      <c r="EH73" s="9"/>
      <c r="EI73" s="9"/>
      <c r="EJ73" s="286"/>
      <c r="EK73" s="286"/>
      <c r="EL73" s="286"/>
      <c r="EM73" s="30"/>
      <c r="EN73" s="250"/>
      <c r="EO73" s="9"/>
      <c r="EP73" s="286"/>
      <c r="EQ73" s="31"/>
      <c r="ER73" s="31"/>
      <c r="ES73" s="31"/>
      <c r="ET73" s="9"/>
      <c r="EU73" s="9"/>
      <c r="EV73" s="123"/>
      <c r="EW73" s="188"/>
      <c r="EX73" s="188"/>
      <c r="EY73" s="31"/>
      <c r="EZ73" s="31"/>
      <c r="FA73" s="31"/>
      <c r="FB73" s="9"/>
      <c r="FC73" s="94"/>
      <c r="FD73" s="31"/>
      <c r="FE73" s="31"/>
      <c r="FF73" s="31"/>
      <c r="FG73" s="9"/>
      <c r="FH73" s="94"/>
      <c r="FI73" s="188"/>
      <c r="FJ73" s="424"/>
      <c r="FK73" s="123"/>
      <c r="FL73" s="123"/>
      <c r="FM73" s="29"/>
      <c r="FN73" s="29"/>
      <c r="FO73" s="29"/>
      <c r="FP73" s="94"/>
      <c r="FQ73" s="29"/>
      <c r="FR73" s="29"/>
      <c r="FS73" s="29"/>
      <c r="FT73" s="94"/>
      <c r="FU73" s="29"/>
      <c r="FV73" s="29"/>
      <c r="FW73" s="29"/>
      <c r="FX73" s="94"/>
      <c r="FY73" s="201"/>
      <c r="FZ73" s="26"/>
      <c r="GA73" s="22"/>
      <c r="GB73" s="22"/>
      <c r="GC73" s="9"/>
      <c r="GD73" s="22"/>
      <c r="GE73" s="22"/>
      <c r="GF73" s="123"/>
      <c r="GG73" s="122"/>
      <c r="GH73" s="122"/>
      <c r="GI73" s="122"/>
      <c r="GJ73" s="120"/>
      <c r="GK73" s="123"/>
      <c r="GL73" s="195"/>
    </row>
    <row r="74" spans="1:194" ht="16" customHeight="1" x14ac:dyDescent="0.3">
      <c r="A74" s="150">
        <v>69</v>
      </c>
      <c r="B74" s="11"/>
      <c r="C74" s="11"/>
      <c r="D74" s="3"/>
      <c r="E74" s="3"/>
      <c r="F74" s="5" t="str">
        <f t="shared" si="6"/>
        <v/>
      </c>
      <c r="G74" s="5" t="s">
        <v>441</v>
      </c>
      <c r="H74" s="6" t="str">
        <f t="shared" si="7"/>
        <v>-</v>
      </c>
      <c r="I74" s="6" t="s">
        <v>441</v>
      </c>
      <c r="J74" s="7" t="str">
        <f t="shared" si="8"/>
        <v>-</v>
      </c>
      <c r="K74" s="22"/>
      <c r="L74" s="22"/>
      <c r="M74" s="22"/>
      <c r="N74" s="246"/>
      <c r="O74" s="246"/>
      <c r="P74" s="246"/>
      <c r="Q74" s="337"/>
      <c r="R74" s="4"/>
      <c r="S74" s="4"/>
      <c r="T74" s="4"/>
      <c r="U74" s="4"/>
      <c r="V74" s="4"/>
      <c r="W74" s="18"/>
      <c r="X74" s="255"/>
      <c r="Y74" s="275"/>
      <c r="Z74" s="12"/>
      <c r="AA74" s="261" t="s">
        <v>4</v>
      </c>
      <c r="AB74" s="262"/>
      <c r="AC74" s="261" t="s">
        <v>23</v>
      </c>
      <c r="AD74" s="263" t="str">
        <f t="shared" si="9"/>
        <v>-</v>
      </c>
      <c r="AE74" s="276"/>
      <c r="AF74" s="276"/>
      <c r="AG74" s="276"/>
      <c r="AH74" s="276"/>
      <c r="AI74" s="276"/>
      <c r="AJ74" s="12"/>
      <c r="AK74" s="261" t="s">
        <v>4</v>
      </c>
      <c r="AL74" s="16"/>
      <c r="AM74" s="261" t="s">
        <v>23</v>
      </c>
      <c r="AN74" s="263" t="str">
        <f t="shared" si="10"/>
        <v>-</v>
      </c>
      <c r="AO74" s="102"/>
      <c r="AP74" s="335"/>
      <c r="AQ74" s="335"/>
      <c r="AR74" s="335"/>
      <c r="AS74" s="18"/>
      <c r="AT74" s="18"/>
      <c r="AU74" s="155"/>
      <c r="AV74" s="22"/>
      <c r="AW74" s="22"/>
      <c r="AX74" s="155"/>
      <c r="AY74" s="156"/>
      <c r="AZ74" s="155"/>
      <c r="BA74" s="22"/>
      <c r="BB74" s="22"/>
      <c r="BC74" s="156"/>
      <c r="BD74" s="156"/>
      <c r="BE74" s="156"/>
      <c r="BF74" s="157"/>
      <c r="BG74" s="154"/>
      <c r="BH74" s="31"/>
      <c r="BI74" s="31"/>
      <c r="BJ74" s="18"/>
      <c r="BK74" s="18"/>
      <c r="BL74" s="154"/>
      <c r="BM74" s="31"/>
      <c r="BN74" s="31"/>
      <c r="BO74" s="18"/>
      <c r="BP74" s="18"/>
      <c r="BQ74" s="2"/>
      <c r="BR74" s="22"/>
      <c r="BS74" s="98"/>
      <c r="BT74" s="154"/>
      <c r="BU74" s="154"/>
      <c r="BV74" s="154"/>
      <c r="BW74" s="31"/>
      <c r="BX74" s="154"/>
      <c r="BY74" s="154"/>
      <c r="BZ74" s="31"/>
      <c r="CA74" s="154"/>
      <c r="CB74" s="154"/>
      <c r="CC74" s="18"/>
      <c r="CD74" s="18"/>
      <c r="CE74" s="26"/>
      <c r="CF74" s="26"/>
      <c r="CG74" s="26"/>
      <c r="CH74" s="18"/>
      <c r="CI74" s="18"/>
      <c r="CJ74" s="206"/>
      <c r="CK74" s="9"/>
      <c r="CL74" s="156"/>
      <c r="CM74" s="22"/>
      <c r="CN74" s="22"/>
      <c r="CO74" s="22"/>
      <c r="CP74" s="18"/>
      <c r="CQ74" s="98"/>
      <c r="CR74" s="294"/>
      <c r="CS74" s="26"/>
      <c r="CT74" s="26"/>
      <c r="CU74" s="26"/>
      <c r="CV74" s="18"/>
      <c r="CW74" s="18"/>
      <c r="CX74" s="26"/>
      <c r="CY74" s="26"/>
      <c r="CZ74" s="26"/>
      <c r="DA74" s="18"/>
      <c r="DB74" s="18"/>
      <c r="DC74" s="31"/>
      <c r="DD74" s="31"/>
      <c r="DE74" s="31"/>
      <c r="DF74" s="9"/>
      <c r="DG74" s="31"/>
      <c r="DH74" s="31"/>
      <c r="DI74" s="31"/>
      <c r="DJ74" s="9"/>
      <c r="DK74" s="31"/>
      <c r="DL74" s="31"/>
      <c r="DM74" s="31"/>
      <c r="DN74" s="9"/>
      <c r="DO74" s="31"/>
      <c r="DP74" s="31"/>
      <c r="DQ74" s="31"/>
      <c r="DR74" s="9"/>
      <c r="DS74" s="286"/>
      <c r="DT74" s="31"/>
      <c r="DU74" s="31"/>
      <c r="DV74" s="31"/>
      <c r="DW74" s="9"/>
      <c r="DX74" s="9"/>
      <c r="DY74" s="286"/>
      <c r="DZ74" s="286"/>
      <c r="EA74" s="291"/>
      <c r="EB74" s="9"/>
      <c r="EC74" s="94"/>
      <c r="ED74" s="286"/>
      <c r="EE74" s="31"/>
      <c r="EF74" s="31"/>
      <c r="EG74" s="31"/>
      <c r="EH74" s="9"/>
      <c r="EI74" s="9"/>
      <c r="EJ74" s="286"/>
      <c r="EK74" s="286"/>
      <c r="EL74" s="286"/>
      <c r="EM74" s="30"/>
      <c r="EN74" s="250"/>
      <c r="EO74" s="9"/>
      <c r="EP74" s="286"/>
      <c r="EQ74" s="31"/>
      <c r="ER74" s="31"/>
      <c r="ES74" s="31"/>
      <c r="ET74" s="9"/>
      <c r="EU74" s="9"/>
      <c r="EV74" s="123"/>
      <c r="EW74" s="188"/>
      <c r="EX74" s="188"/>
      <c r="EY74" s="31"/>
      <c r="EZ74" s="31"/>
      <c r="FA74" s="31"/>
      <c r="FB74" s="9"/>
      <c r="FC74" s="94"/>
      <c r="FD74" s="31"/>
      <c r="FE74" s="31"/>
      <c r="FF74" s="31"/>
      <c r="FG74" s="9"/>
      <c r="FH74" s="94"/>
      <c r="FI74" s="188"/>
      <c r="FJ74" s="424"/>
      <c r="FK74" s="123"/>
      <c r="FL74" s="123"/>
      <c r="FM74" s="29"/>
      <c r="FN74" s="29"/>
      <c r="FO74" s="29"/>
      <c r="FP74" s="94"/>
      <c r="FQ74" s="29"/>
      <c r="FR74" s="29"/>
      <c r="FS74" s="29"/>
      <c r="FT74" s="94"/>
      <c r="FU74" s="29"/>
      <c r="FV74" s="29"/>
      <c r="FW74" s="29"/>
      <c r="FX74" s="94"/>
      <c r="FY74" s="201"/>
      <c r="FZ74" s="26"/>
      <c r="GA74" s="22"/>
      <c r="GB74" s="22"/>
      <c r="GC74" s="9"/>
      <c r="GD74" s="22"/>
      <c r="GE74" s="22"/>
      <c r="GF74" s="123"/>
      <c r="GG74" s="122"/>
      <c r="GH74" s="122"/>
      <c r="GI74" s="122"/>
      <c r="GJ74" s="120"/>
      <c r="GK74" s="123"/>
      <c r="GL74" s="195"/>
    </row>
    <row r="75" spans="1:194" ht="16" customHeight="1" x14ac:dyDescent="0.3">
      <c r="A75" s="150">
        <v>70</v>
      </c>
      <c r="B75" s="11"/>
      <c r="C75" s="11"/>
      <c r="D75" s="3"/>
      <c r="E75" s="3"/>
      <c r="F75" s="5" t="str">
        <f t="shared" si="6"/>
        <v/>
      </c>
      <c r="G75" s="5" t="s">
        <v>441</v>
      </c>
      <c r="H75" s="6" t="str">
        <f t="shared" si="7"/>
        <v>-</v>
      </c>
      <c r="I75" s="6" t="s">
        <v>441</v>
      </c>
      <c r="J75" s="7" t="str">
        <f t="shared" si="8"/>
        <v>-</v>
      </c>
      <c r="K75" s="22"/>
      <c r="L75" s="22"/>
      <c r="M75" s="22"/>
      <c r="N75" s="246"/>
      <c r="O75" s="246"/>
      <c r="P75" s="246"/>
      <c r="Q75" s="337"/>
      <c r="R75" s="4"/>
      <c r="S75" s="4"/>
      <c r="T75" s="4"/>
      <c r="U75" s="4"/>
      <c r="V75" s="4"/>
      <c r="W75" s="18"/>
      <c r="X75" s="255"/>
      <c r="Y75" s="275"/>
      <c r="Z75" s="12"/>
      <c r="AA75" s="261" t="s">
        <v>4</v>
      </c>
      <c r="AB75" s="262"/>
      <c r="AC75" s="261" t="s">
        <v>23</v>
      </c>
      <c r="AD75" s="263" t="str">
        <f t="shared" si="9"/>
        <v>-</v>
      </c>
      <c r="AE75" s="276"/>
      <c r="AF75" s="276"/>
      <c r="AG75" s="276"/>
      <c r="AH75" s="276"/>
      <c r="AI75" s="276"/>
      <c r="AJ75" s="12"/>
      <c r="AK75" s="261" t="s">
        <v>4</v>
      </c>
      <c r="AL75" s="16"/>
      <c r="AM75" s="261" t="s">
        <v>23</v>
      </c>
      <c r="AN75" s="263" t="str">
        <f t="shared" si="10"/>
        <v>-</v>
      </c>
      <c r="AO75" s="102"/>
      <c r="AP75" s="335"/>
      <c r="AQ75" s="335"/>
      <c r="AR75" s="335"/>
      <c r="AS75" s="18"/>
      <c r="AT75" s="18"/>
      <c r="AU75" s="155"/>
      <c r="AV75" s="22"/>
      <c r="AW75" s="22"/>
      <c r="AX75" s="155"/>
      <c r="AY75" s="156"/>
      <c r="AZ75" s="155"/>
      <c r="BA75" s="22"/>
      <c r="BB75" s="22"/>
      <c r="BC75" s="156"/>
      <c r="BD75" s="156"/>
      <c r="BE75" s="156"/>
      <c r="BF75" s="157"/>
      <c r="BG75" s="154"/>
      <c r="BH75" s="31"/>
      <c r="BI75" s="31"/>
      <c r="BJ75" s="18"/>
      <c r="BK75" s="18"/>
      <c r="BL75" s="154"/>
      <c r="BM75" s="31"/>
      <c r="BN75" s="31"/>
      <c r="BO75" s="18"/>
      <c r="BP75" s="18"/>
      <c r="BQ75" s="2"/>
      <c r="BR75" s="22"/>
      <c r="BS75" s="98"/>
      <c r="BT75" s="154"/>
      <c r="BU75" s="154"/>
      <c r="BV75" s="154"/>
      <c r="BW75" s="31"/>
      <c r="BX75" s="154"/>
      <c r="BY75" s="154"/>
      <c r="BZ75" s="31"/>
      <c r="CA75" s="154"/>
      <c r="CB75" s="154"/>
      <c r="CC75" s="18"/>
      <c r="CD75" s="18"/>
      <c r="CE75" s="26"/>
      <c r="CF75" s="26"/>
      <c r="CG75" s="26"/>
      <c r="CH75" s="18"/>
      <c r="CI75" s="18"/>
      <c r="CJ75" s="206"/>
      <c r="CK75" s="9"/>
      <c r="CL75" s="156"/>
      <c r="CM75" s="22"/>
      <c r="CN75" s="22"/>
      <c r="CO75" s="22"/>
      <c r="CP75" s="18"/>
      <c r="CQ75" s="98"/>
      <c r="CR75" s="294"/>
      <c r="CS75" s="26"/>
      <c r="CT75" s="26"/>
      <c r="CU75" s="26"/>
      <c r="CV75" s="18"/>
      <c r="CW75" s="18"/>
      <c r="CX75" s="26"/>
      <c r="CY75" s="26"/>
      <c r="CZ75" s="26"/>
      <c r="DA75" s="18"/>
      <c r="DB75" s="18"/>
      <c r="DC75" s="31"/>
      <c r="DD75" s="31"/>
      <c r="DE75" s="31"/>
      <c r="DF75" s="9"/>
      <c r="DG75" s="31"/>
      <c r="DH75" s="31"/>
      <c r="DI75" s="31"/>
      <c r="DJ75" s="9"/>
      <c r="DK75" s="31"/>
      <c r="DL75" s="31"/>
      <c r="DM75" s="31"/>
      <c r="DN75" s="9"/>
      <c r="DO75" s="31"/>
      <c r="DP75" s="31"/>
      <c r="DQ75" s="31"/>
      <c r="DR75" s="9"/>
      <c r="DS75" s="286"/>
      <c r="DT75" s="31"/>
      <c r="DU75" s="31"/>
      <c r="DV75" s="31"/>
      <c r="DW75" s="9"/>
      <c r="DX75" s="9"/>
      <c r="DY75" s="286"/>
      <c r="DZ75" s="286"/>
      <c r="EA75" s="291"/>
      <c r="EB75" s="9"/>
      <c r="EC75" s="94"/>
      <c r="ED75" s="286"/>
      <c r="EE75" s="31"/>
      <c r="EF75" s="31"/>
      <c r="EG75" s="31"/>
      <c r="EH75" s="9"/>
      <c r="EI75" s="9"/>
      <c r="EJ75" s="286"/>
      <c r="EK75" s="286"/>
      <c r="EL75" s="286"/>
      <c r="EM75" s="30"/>
      <c r="EN75" s="250"/>
      <c r="EO75" s="9"/>
      <c r="EP75" s="286"/>
      <c r="EQ75" s="31"/>
      <c r="ER75" s="31"/>
      <c r="ES75" s="31"/>
      <c r="ET75" s="9"/>
      <c r="EU75" s="9"/>
      <c r="EV75" s="123"/>
      <c r="EW75" s="188"/>
      <c r="EX75" s="188"/>
      <c r="EY75" s="31"/>
      <c r="EZ75" s="31"/>
      <c r="FA75" s="31"/>
      <c r="FB75" s="9"/>
      <c r="FC75" s="94"/>
      <c r="FD75" s="31"/>
      <c r="FE75" s="31"/>
      <c r="FF75" s="31"/>
      <c r="FG75" s="9"/>
      <c r="FH75" s="94"/>
      <c r="FI75" s="188"/>
      <c r="FJ75" s="424"/>
      <c r="FK75" s="123"/>
      <c r="FL75" s="123"/>
      <c r="FM75" s="29"/>
      <c r="FN75" s="29"/>
      <c r="FO75" s="29"/>
      <c r="FP75" s="94"/>
      <c r="FQ75" s="29"/>
      <c r="FR75" s="29"/>
      <c r="FS75" s="29"/>
      <c r="FT75" s="94"/>
      <c r="FU75" s="29"/>
      <c r="FV75" s="29"/>
      <c r="FW75" s="29"/>
      <c r="FX75" s="94"/>
      <c r="FY75" s="201"/>
      <c r="FZ75" s="26"/>
      <c r="GA75" s="22"/>
      <c r="GB75" s="22"/>
      <c r="GC75" s="9"/>
      <c r="GD75" s="22"/>
      <c r="GE75" s="22"/>
      <c r="GF75" s="123"/>
      <c r="GG75" s="122"/>
      <c r="GH75" s="122"/>
      <c r="GI75" s="122"/>
      <c r="GJ75" s="120"/>
      <c r="GK75" s="123"/>
      <c r="GL75" s="195"/>
    </row>
    <row r="76" spans="1:194" ht="16" customHeight="1" x14ac:dyDescent="0.3">
      <c r="A76" s="150">
        <v>71</v>
      </c>
      <c r="B76" s="11"/>
      <c r="C76" s="11"/>
      <c r="D76" s="3"/>
      <c r="E76" s="3"/>
      <c r="F76" s="5" t="str">
        <f t="shared" si="6"/>
        <v/>
      </c>
      <c r="G76" s="5" t="s">
        <v>441</v>
      </c>
      <c r="H76" s="6" t="str">
        <f t="shared" si="7"/>
        <v>-</v>
      </c>
      <c r="I76" s="6" t="s">
        <v>441</v>
      </c>
      <c r="J76" s="7" t="str">
        <f t="shared" si="8"/>
        <v>-</v>
      </c>
      <c r="K76" s="22"/>
      <c r="L76" s="22"/>
      <c r="M76" s="22"/>
      <c r="N76" s="246"/>
      <c r="O76" s="246"/>
      <c r="P76" s="246"/>
      <c r="Q76" s="337"/>
      <c r="R76" s="4"/>
      <c r="S76" s="4"/>
      <c r="T76" s="4"/>
      <c r="U76" s="4"/>
      <c r="V76" s="4"/>
      <c r="W76" s="18"/>
      <c r="X76" s="255"/>
      <c r="Y76" s="275"/>
      <c r="Z76" s="12"/>
      <c r="AA76" s="261" t="s">
        <v>4</v>
      </c>
      <c r="AB76" s="262"/>
      <c r="AC76" s="261" t="s">
        <v>23</v>
      </c>
      <c r="AD76" s="263" t="str">
        <f t="shared" si="9"/>
        <v>-</v>
      </c>
      <c r="AE76" s="276"/>
      <c r="AF76" s="276"/>
      <c r="AG76" s="276"/>
      <c r="AH76" s="276"/>
      <c r="AI76" s="276"/>
      <c r="AJ76" s="12"/>
      <c r="AK76" s="261" t="s">
        <v>4</v>
      </c>
      <c r="AL76" s="16"/>
      <c r="AM76" s="261" t="s">
        <v>23</v>
      </c>
      <c r="AN76" s="263" t="str">
        <f t="shared" si="10"/>
        <v>-</v>
      </c>
      <c r="AO76" s="102"/>
      <c r="AP76" s="335"/>
      <c r="AQ76" s="335"/>
      <c r="AR76" s="335"/>
      <c r="AS76" s="18"/>
      <c r="AT76" s="18"/>
      <c r="AU76" s="155"/>
      <c r="AV76" s="22"/>
      <c r="AW76" s="22"/>
      <c r="AX76" s="155"/>
      <c r="AY76" s="156"/>
      <c r="AZ76" s="155"/>
      <c r="BA76" s="22"/>
      <c r="BB76" s="22"/>
      <c r="BC76" s="156"/>
      <c r="BD76" s="156"/>
      <c r="BE76" s="156"/>
      <c r="BF76" s="157"/>
      <c r="BG76" s="154"/>
      <c r="BH76" s="31"/>
      <c r="BI76" s="31"/>
      <c r="BJ76" s="18"/>
      <c r="BK76" s="18"/>
      <c r="BL76" s="154"/>
      <c r="BM76" s="31"/>
      <c r="BN76" s="31"/>
      <c r="BO76" s="18"/>
      <c r="BP76" s="18"/>
      <c r="BQ76" s="2"/>
      <c r="BR76" s="22"/>
      <c r="BS76" s="98"/>
      <c r="BT76" s="154"/>
      <c r="BU76" s="154"/>
      <c r="BV76" s="154"/>
      <c r="BW76" s="31"/>
      <c r="BX76" s="154"/>
      <c r="BY76" s="154"/>
      <c r="BZ76" s="31"/>
      <c r="CA76" s="154"/>
      <c r="CB76" s="154"/>
      <c r="CC76" s="18"/>
      <c r="CD76" s="18"/>
      <c r="CE76" s="26"/>
      <c r="CF76" s="26"/>
      <c r="CG76" s="26"/>
      <c r="CH76" s="18"/>
      <c r="CI76" s="18"/>
      <c r="CJ76" s="206"/>
      <c r="CK76" s="9"/>
      <c r="CL76" s="156"/>
      <c r="CM76" s="22"/>
      <c r="CN76" s="22"/>
      <c r="CO76" s="22"/>
      <c r="CP76" s="18"/>
      <c r="CQ76" s="98"/>
      <c r="CR76" s="294"/>
      <c r="CS76" s="26"/>
      <c r="CT76" s="26"/>
      <c r="CU76" s="26"/>
      <c r="CV76" s="18"/>
      <c r="CW76" s="18"/>
      <c r="CX76" s="26"/>
      <c r="CY76" s="26"/>
      <c r="CZ76" s="26"/>
      <c r="DA76" s="18"/>
      <c r="DB76" s="18"/>
      <c r="DC76" s="31"/>
      <c r="DD76" s="31"/>
      <c r="DE76" s="31"/>
      <c r="DF76" s="9"/>
      <c r="DG76" s="31"/>
      <c r="DH76" s="31"/>
      <c r="DI76" s="31"/>
      <c r="DJ76" s="9"/>
      <c r="DK76" s="31"/>
      <c r="DL76" s="31"/>
      <c r="DM76" s="31"/>
      <c r="DN76" s="9"/>
      <c r="DO76" s="31"/>
      <c r="DP76" s="31"/>
      <c r="DQ76" s="31"/>
      <c r="DR76" s="9"/>
      <c r="DS76" s="286"/>
      <c r="DT76" s="31"/>
      <c r="DU76" s="31"/>
      <c r="DV76" s="31"/>
      <c r="DW76" s="9"/>
      <c r="DX76" s="9"/>
      <c r="DY76" s="286"/>
      <c r="DZ76" s="286"/>
      <c r="EA76" s="291"/>
      <c r="EB76" s="9"/>
      <c r="EC76" s="94"/>
      <c r="ED76" s="286"/>
      <c r="EE76" s="31"/>
      <c r="EF76" s="31"/>
      <c r="EG76" s="31"/>
      <c r="EH76" s="9"/>
      <c r="EI76" s="9"/>
      <c r="EJ76" s="286"/>
      <c r="EK76" s="286"/>
      <c r="EL76" s="286"/>
      <c r="EM76" s="30"/>
      <c r="EN76" s="250"/>
      <c r="EO76" s="9"/>
      <c r="EP76" s="286"/>
      <c r="EQ76" s="31"/>
      <c r="ER76" s="31"/>
      <c r="ES76" s="31"/>
      <c r="ET76" s="9"/>
      <c r="EU76" s="9"/>
      <c r="EV76" s="123"/>
      <c r="EW76" s="188"/>
      <c r="EX76" s="188"/>
      <c r="EY76" s="31"/>
      <c r="EZ76" s="31"/>
      <c r="FA76" s="31"/>
      <c r="FB76" s="9"/>
      <c r="FC76" s="94"/>
      <c r="FD76" s="31"/>
      <c r="FE76" s="31"/>
      <c r="FF76" s="31"/>
      <c r="FG76" s="9"/>
      <c r="FH76" s="94"/>
      <c r="FI76" s="188"/>
      <c r="FJ76" s="424"/>
      <c r="FK76" s="123"/>
      <c r="FL76" s="123"/>
      <c r="FM76" s="29"/>
      <c r="FN76" s="29"/>
      <c r="FO76" s="29"/>
      <c r="FP76" s="94"/>
      <c r="FQ76" s="29"/>
      <c r="FR76" s="29"/>
      <c r="FS76" s="29"/>
      <c r="FT76" s="94"/>
      <c r="FU76" s="29"/>
      <c r="FV76" s="29"/>
      <c r="FW76" s="29"/>
      <c r="FX76" s="94"/>
      <c r="FY76" s="201"/>
      <c r="FZ76" s="26"/>
      <c r="GA76" s="22"/>
      <c r="GB76" s="22"/>
      <c r="GC76" s="9"/>
      <c r="GD76" s="22"/>
      <c r="GE76" s="22"/>
      <c r="GF76" s="123"/>
      <c r="GG76" s="122"/>
      <c r="GH76" s="122"/>
      <c r="GI76" s="122"/>
      <c r="GJ76" s="120"/>
      <c r="GK76" s="123"/>
      <c r="GL76" s="195"/>
    </row>
    <row r="77" spans="1:194" ht="16" customHeight="1" x14ac:dyDescent="0.3">
      <c r="A77" s="150">
        <v>72</v>
      </c>
      <c r="B77" s="11"/>
      <c r="C77" s="11"/>
      <c r="D77" s="3"/>
      <c r="E77" s="3"/>
      <c r="F77" s="5" t="str">
        <f t="shared" si="6"/>
        <v/>
      </c>
      <c r="G77" s="5" t="s">
        <v>441</v>
      </c>
      <c r="H77" s="6" t="str">
        <f t="shared" si="7"/>
        <v>-</v>
      </c>
      <c r="I77" s="6" t="s">
        <v>441</v>
      </c>
      <c r="J77" s="7" t="str">
        <f t="shared" si="8"/>
        <v>-</v>
      </c>
      <c r="K77" s="22"/>
      <c r="L77" s="22"/>
      <c r="M77" s="22"/>
      <c r="N77" s="246"/>
      <c r="O77" s="246"/>
      <c r="P77" s="246"/>
      <c r="Q77" s="337"/>
      <c r="R77" s="4"/>
      <c r="S77" s="4"/>
      <c r="T77" s="4"/>
      <c r="U77" s="4"/>
      <c r="V77" s="4"/>
      <c r="W77" s="18"/>
      <c r="X77" s="255"/>
      <c r="Y77" s="275"/>
      <c r="Z77" s="12"/>
      <c r="AA77" s="261" t="s">
        <v>4</v>
      </c>
      <c r="AB77" s="262"/>
      <c r="AC77" s="261" t="s">
        <v>23</v>
      </c>
      <c r="AD77" s="263" t="str">
        <f t="shared" si="9"/>
        <v>-</v>
      </c>
      <c r="AE77" s="276"/>
      <c r="AF77" s="276"/>
      <c r="AG77" s="276"/>
      <c r="AH77" s="276"/>
      <c r="AI77" s="276"/>
      <c r="AJ77" s="12"/>
      <c r="AK77" s="261" t="s">
        <v>4</v>
      </c>
      <c r="AL77" s="16"/>
      <c r="AM77" s="261" t="s">
        <v>23</v>
      </c>
      <c r="AN77" s="263" t="str">
        <f t="shared" si="10"/>
        <v>-</v>
      </c>
      <c r="AO77" s="102"/>
      <c r="AP77" s="335"/>
      <c r="AQ77" s="335"/>
      <c r="AR77" s="335"/>
      <c r="AS77" s="18"/>
      <c r="AT77" s="18"/>
      <c r="AU77" s="155"/>
      <c r="AV77" s="22"/>
      <c r="AW77" s="22"/>
      <c r="AX77" s="155"/>
      <c r="AY77" s="156"/>
      <c r="AZ77" s="155"/>
      <c r="BA77" s="22"/>
      <c r="BB77" s="22"/>
      <c r="BC77" s="156"/>
      <c r="BD77" s="156"/>
      <c r="BE77" s="156"/>
      <c r="BF77" s="157"/>
      <c r="BG77" s="154"/>
      <c r="BH77" s="31"/>
      <c r="BI77" s="31"/>
      <c r="BJ77" s="18"/>
      <c r="BK77" s="18"/>
      <c r="BL77" s="154"/>
      <c r="BM77" s="31"/>
      <c r="BN77" s="31"/>
      <c r="BO77" s="18"/>
      <c r="BP77" s="18"/>
      <c r="BQ77" s="2"/>
      <c r="BR77" s="22"/>
      <c r="BS77" s="98"/>
      <c r="BT77" s="154"/>
      <c r="BU77" s="154"/>
      <c r="BV77" s="154"/>
      <c r="BW77" s="31"/>
      <c r="BX77" s="154"/>
      <c r="BY77" s="154"/>
      <c r="BZ77" s="31"/>
      <c r="CA77" s="154"/>
      <c r="CB77" s="154"/>
      <c r="CC77" s="18"/>
      <c r="CD77" s="18"/>
      <c r="CE77" s="26"/>
      <c r="CF77" s="26"/>
      <c r="CG77" s="26"/>
      <c r="CH77" s="18"/>
      <c r="CI77" s="18"/>
      <c r="CJ77" s="206"/>
      <c r="CK77" s="9"/>
      <c r="CL77" s="156"/>
      <c r="CM77" s="22"/>
      <c r="CN77" s="22"/>
      <c r="CO77" s="22"/>
      <c r="CP77" s="18"/>
      <c r="CQ77" s="98"/>
      <c r="CR77" s="294"/>
      <c r="CS77" s="26"/>
      <c r="CT77" s="26"/>
      <c r="CU77" s="26"/>
      <c r="CV77" s="18"/>
      <c r="CW77" s="18"/>
      <c r="CX77" s="26"/>
      <c r="CY77" s="26"/>
      <c r="CZ77" s="26"/>
      <c r="DA77" s="18"/>
      <c r="DB77" s="18"/>
      <c r="DC77" s="31"/>
      <c r="DD77" s="31"/>
      <c r="DE77" s="31"/>
      <c r="DF77" s="9"/>
      <c r="DG77" s="31"/>
      <c r="DH77" s="31"/>
      <c r="DI77" s="31"/>
      <c r="DJ77" s="9"/>
      <c r="DK77" s="31"/>
      <c r="DL77" s="31"/>
      <c r="DM77" s="31"/>
      <c r="DN77" s="9"/>
      <c r="DO77" s="31"/>
      <c r="DP77" s="31"/>
      <c r="DQ77" s="31"/>
      <c r="DR77" s="9"/>
      <c r="DS77" s="286"/>
      <c r="DT77" s="31"/>
      <c r="DU77" s="31"/>
      <c r="DV77" s="31"/>
      <c r="DW77" s="9"/>
      <c r="DX77" s="9"/>
      <c r="DY77" s="286"/>
      <c r="DZ77" s="286"/>
      <c r="EA77" s="291"/>
      <c r="EB77" s="9"/>
      <c r="EC77" s="94"/>
      <c r="ED77" s="286"/>
      <c r="EE77" s="31"/>
      <c r="EF77" s="31"/>
      <c r="EG77" s="31"/>
      <c r="EH77" s="9"/>
      <c r="EI77" s="9"/>
      <c r="EJ77" s="286"/>
      <c r="EK77" s="286"/>
      <c r="EL77" s="286"/>
      <c r="EM77" s="30"/>
      <c r="EN77" s="250"/>
      <c r="EO77" s="9"/>
      <c r="EP77" s="286"/>
      <c r="EQ77" s="31"/>
      <c r="ER77" s="31"/>
      <c r="ES77" s="31"/>
      <c r="ET77" s="9"/>
      <c r="EU77" s="9"/>
      <c r="EV77" s="123"/>
      <c r="EW77" s="188"/>
      <c r="EX77" s="188"/>
      <c r="EY77" s="31"/>
      <c r="EZ77" s="31"/>
      <c r="FA77" s="31"/>
      <c r="FB77" s="9"/>
      <c r="FC77" s="94"/>
      <c r="FD77" s="31"/>
      <c r="FE77" s="31"/>
      <c r="FF77" s="31"/>
      <c r="FG77" s="9"/>
      <c r="FH77" s="94"/>
      <c r="FI77" s="188"/>
      <c r="FJ77" s="424"/>
      <c r="FK77" s="123"/>
      <c r="FL77" s="123"/>
      <c r="FM77" s="29"/>
      <c r="FN77" s="29"/>
      <c r="FO77" s="29"/>
      <c r="FP77" s="94"/>
      <c r="FQ77" s="29"/>
      <c r="FR77" s="29"/>
      <c r="FS77" s="29"/>
      <c r="FT77" s="94"/>
      <c r="FU77" s="29"/>
      <c r="FV77" s="29"/>
      <c r="FW77" s="29"/>
      <c r="FX77" s="94"/>
      <c r="FY77" s="201"/>
      <c r="FZ77" s="26"/>
      <c r="GA77" s="22"/>
      <c r="GB77" s="22"/>
      <c r="GC77" s="9"/>
      <c r="GD77" s="22"/>
      <c r="GE77" s="22"/>
      <c r="GF77" s="123"/>
      <c r="GG77" s="122"/>
      <c r="GH77" s="122"/>
      <c r="GI77" s="122"/>
      <c r="GJ77" s="120"/>
      <c r="GK77" s="123"/>
      <c r="GL77" s="195"/>
    </row>
    <row r="78" spans="1:194" ht="16" customHeight="1" x14ac:dyDescent="0.3">
      <c r="A78" s="150">
        <v>73</v>
      </c>
      <c r="B78" s="11"/>
      <c r="C78" s="11"/>
      <c r="D78" s="3"/>
      <c r="E78" s="3"/>
      <c r="F78" s="5" t="str">
        <f t="shared" si="6"/>
        <v/>
      </c>
      <c r="G78" s="5" t="s">
        <v>441</v>
      </c>
      <c r="H78" s="6" t="str">
        <f t="shared" si="7"/>
        <v>-</v>
      </c>
      <c r="I78" s="6" t="s">
        <v>441</v>
      </c>
      <c r="J78" s="7" t="str">
        <f t="shared" si="8"/>
        <v>-</v>
      </c>
      <c r="K78" s="22"/>
      <c r="L78" s="22"/>
      <c r="M78" s="22"/>
      <c r="N78" s="246"/>
      <c r="O78" s="246"/>
      <c r="P78" s="246"/>
      <c r="Q78" s="337"/>
      <c r="R78" s="4"/>
      <c r="S78" s="4"/>
      <c r="T78" s="4"/>
      <c r="U78" s="4"/>
      <c r="V78" s="4"/>
      <c r="W78" s="18"/>
      <c r="X78" s="255"/>
      <c r="Y78" s="275"/>
      <c r="Z78" s="12"/>
      <c r="AA78" s="261" t="s">
        <v>4</v>
      </c>
      <c r="AB78" s="262"/>
      <c r="AC78" s="261" t="s">
        <v>23</v>
      </c>
      <c r="AD78" s="263" t="str">
        <f t="shared" si="9"/>
        <v>-</v>
      </c>
      <c r="AE78" s="276"/>
      <c r="AF78" s="276"/>
      <c r="AG78" s="276"/>
      <c r="AH78" s="276"/>
      <c r="AI78" s="276"/>
      <c r="AJ78" s="12"/>
      <c r="AK78" s="261" t="s">
        <v>4</v>
      </c>
      <c r="AL78" s="16"/>
      <c r="AM78" s="261" t="s">
        <v>23</v>
      </c>
      <c r="AN78" s="263" t="str">
        <f t="shared" si="10"/>
        <v>-</v>
      </c>
      <c r="AO78" s="102"/>
      <c r="AP78" s="335"/>
      <c r="AQ78" s="335"/>
      <c r="AR78" s="335"/>
      <c r="AS78" s="18"/>
      <c r="AT78" s="18"/>
      <c r="AU78" s="155"/>
      <c r="AV78" s="22"/>
      <c r="AW78" s="22"/>
      <c r="AX78" s="155"/>
      <c r="AY78" s="156"/>
      <c r="AZ78" s="155"/>
      <c r="BA78" s="22"/>
      <c r="BB78" s="22"/>
      <c r="BC78" s="156"/>
      <c r="BD78" s="156"/>
      <c r="BE78" s="156"/>
      <c r="BF78" s="157"/>
      <c r="BG78" s="154"/>
      <c r="BH78" s="31"/>
      <c r="BI78" s="31"/>
      <c r="BJ78" s="18"/>
      <c r="BK78" s="18"/>
      <c r="BL78" s="154"/>
      <c r="BM78" s="31"/>
      <c r="BN78" s="31"/>
      <c r="BO78" s="18"/>
      <c r="BP78" s="18"/>
      <c r="BQ78" s="2"/>
      <c r="BR78" s="22"/>
      <c r="BS78" s="98"/>
      <c r="BT78" s="154"/>
      <c r="BU78" s="154"/>
      <c r="BV78" s="154"/>
      <c r="BW78" s="31"/>
      <c r="BX78" s="154"/>
      <c r="BY78" s="154"/>
      <c r="BZ78" s="31"/>
      <c r="CA78" s="154"/>
      <c r="CB78" s="154"/>
      <c r="CC78" s="18"/>
      <c r="CD78" s="18"/>
      <c r="CE78" s="26"/>
      <c r="CF78" s="26"/>
      <c r="CG78" s="26"/>
      <c r="CH78" s="18"/>
      <c r="CI78" s="18"/>
      <c r="CJ78" s="206"/>
      <c r="CK78" s="9"/>
      <c r="CL78" s="156"/>
      <c r="CM78" s="22"/>
      <c r="CN78" s="22"/>
      <c r="CO78" s="22"/>
      <c r="CP78" s="18"/>
      <c r="CQ78" s="98"/>
      <c r="CR78" s="294"/>
      <c r="CS78" s="26"/>
      <c r="CT78" s="26"/>
      <c r="CU78" s="26"/>
      <c r="CV78" s="18"/>
      <c r="CW78" s="18"/>
      <c r="CX78" s="26"/>
      <c r="CY78" s="26"/>
      <c r="CZ78" s="26"/>
      <c r="DA78" s="18"/>
      <c r="DB78" s="18"/>
      <c r="DC78" s="31"/>
      <c r="DD78" s="31"/>
      <c r="DE78" s="31"/>
      <c r="DF78" s="9"/>
      <c r="DG78" s="31"/>
      <c r="DH78" s="31"/>
      <c r="DI78" s="31"/>
      <c r="DJ78" s="9"/>
      <c r="DK78" s="31"/>
      <c r="DL78" s="31"/>
      <c r="DM78" s="31"/>
      <c r="DN78" s="9"/>
      <c r="DO78" s="31"/>
      <c r="DP78" s="31"/>
      <c r="DQ78" s="31"/>
      <c r="DR78" s="9"/>
      <c r="DS78" s="286"/>
      <c r="DT78" s="31"/>
      <c r="DU78" s="31"/>
      <c r="DV78" s="31"/>
      <c r="DW78" s="9"/>
      <c r="DX78" s="9"/>
      <c r="DY78" s="286"/>
      <c r="DZ78" s="286"/>
      <c r="EA78" s="291"/>
      <c r="EB78" s="9"/>
      <c r="EC78" s="94"/>
      <c r="ED78" s="286"/>
      <c r="EE78" s="31"/>
      <c r="EF78" s="31"/>
      <c r="EG78" s="31"/>
      <c r="EH78" s="9"/>
      <c r="EI78" s="9"/>
      <c r="EJ78" s="286"/>
      <c r="EK78" s="286"/>
      <c r="EL78" s="286"/>
      <c r="EM78" s="30"/>
      <c r="EN78" s="250"/>
      <c r="EO78" s="9"/>
      <c r="EP78" s="286"/>
      <c r="EQ78" s="31"/>
      <c r="ER78" s="31"/>
      <c r="ES78" s="31"/>
      <c r="ET78" s="9"/>
      <c r="EU78" s="9"/>
      <c r="EV78" s="123"/>
      <c r="EW78" s="188"/>
      <c r="EX78" s="188"/>
      <c r="EY78" s="31"/>
      <c r="EZ78" s="31"/>
      <c r="FA78" s="31"/>
      <c r="FB78" s="9"/>
      <c r="FC78" s="94"/>
      <c r="FD78" s="31"/>
      <c r="FE78" s="31"/>
      <c r="FF78" s="31"/>
      <c r="FG78" s="9"/>
      <c r="FH78" s="94"/>
      <c r="FI78" s="188"/>
      <c r="FJ78" s="424"/>
      <c r="FK78" s="123"/>
      <c r="FL78" s="123"/>
      <c r="FM78" s="29"/>
      <c r="FN78" s="29"/>
      <c r="FO78" s="29"/>
      <c r="FP78" s="94"/>
      <c r="FQ78" s="29"/>
      <c r="FR78" s="29"/>
      <c r="FS78" s="29"/>
      <c r="FT78" s="94"/>
      <c r="FU78" s="29"/>
      <c r="FV78" s="29"/>
      <c r="FW78" s="29"/>
      <c r="FX78" s="94"/>
      <c r="FY78" s="201"/>
      <c r="FZ78" s="26"/>
      <c r="GA78" s="22"/>
      <c r="GB78" s="22"/>
      <c r="GC78" s="9"/>
      <c r="GD78" s="22"/>
      <c r="GE78" s="22"/>
      <c r="GF78" s="123"/>
      <c r="GG78" s="122"/>
      <c r="GH78" s="122"/>
      <c r="GI78" s="122"/>
      <c r="GJ78" s="120"/>
      <c r="GK78" s="123"/>
      <c r="GL78" s="195"/>
    </row>
    <row r="79" spans="1:194" ht="16" customHeight="1" x14ac:dyDescent="0.3">
      <c r="A79" s="150">
        <v>74</v>
      </c>
      <c r="B79" s="11"/>
      <c r="C79" s="11"/>
      <c r="D79" s="3"/>
      <c r="E79" s="3"/>
      <c r="F79" s="5" t="str">
        <f t="shared" si="6"/>
        <v/>
      </c>
      <c r="G79" s="5" t="s">
        <v>441</v>
      </c>
      <c r="H79" s="6" t="str">
        <f t="shared" si="7"/>
        <v>-</v>
      </c>
      <c r="I79" s="6" t="s">
        <v>441</v>
      </c>
      <c r="J79" s="7" t="str">
        <f t="shared" si="8"/>
        <v>-</v>
      </c>
      <c r="K79" s="22"/>
      <c r="L79" s="22"/>
      <c r="M79" s="22"/>
      <c r="N79" s="246"/>
      <c r="O79" s="246"/>
      <c r="P79" s="246"/>
      <c r="Q79" s="337"/>
      <c r="R79" s="4"/>
      <c r="S79" s="4"/>
      <c r="T79" s="4"/>
      <c r="U79" s="4"/>
      <c r="V79" s="4"/>
      <c r="W79" s="18"/>
      <c r="X79" s="255"/>
      <c r="Y79" s="275"/>
      <c r="Z79" s="12"/>
      <c r="AA79" s="261" t="s">
        <v>4</v>
      </c>
      <c r="AB79" s="262"/>
      <c r="AC79" s="261" t="s">
        <v>23</v>
      </c>
      <c r="AD79" s="263" t="str">
        <f t="shared" si="9"/>
        <v>-</v>
      </c>
      <c r="AE79" s="276"/>
      <c r="AF79" s="276"/>
      <c r="AG79" s="276"/>
      <c r="AH79" s="276"/>
      <c r="AI79" s="276"/>
      <c r="AJ79" s="12"/>
      <c r="AK79" s="261" t="s">
        <v>4</v>
      </c>
      <c r="AL79" s="16"/>
      <c r="AM79" s="261" t="s">
        <v>23</v>
      </c>
      <c r="AN79" s="263" t="str">
        <f t="shared" si="10"/>
        <v>-</v>
      </c>
      <c r="AO79" s="102"/>
      <c r="AP79" s="335"/>
      <c r="AQ79" s="335"/>
      <c r="AR79" s="335"/>
      <c r="AS79" s="18"/>
      <c r="AT79" s="18"/>
      <c r="AU79" s="155"/>
      <c r="AV79" s="22"/>
      <c r="AW79" s="22"/>
      <c r="AX79" s="155"/>
      <c r="AY79" s="156"/>
      <c r="AZ79" s="155"/>
      <c r="BA79" s="22"/>
      <c r="BB79" s="22"/>
      <c r="BC79" s="156"/>
      <c r="BD79" s="156"/>
      <c r="BE79" s="156"/>
      <c r="BF79" s="157"/>
      <c r="BG79" s="154"/>
      <c r="BH79" s="31"/>
      <c r="BI79" s="31"/>
      <c r="BJ79" s="18"/>
      <c r="BK79" s="18"/>
      <c r="BL79" s="154"/>
      <c r="BM79" s="31"/>
      <c r="BN79" s="31"/>
      <c r="BO79" s="18"/>
      <c r="BP79" s="18"/>
      <c r="BQ79" s="2"/>
      <c r="BR79" s="22"/>
      <c r="BS79" s="98"/>
      <c r="BT79" s="154"/>
      <c r="BU79" s="154"/>
      <c r="BV79" s="154"/>
      <c r="BW79" s="31"/>
      <c r="BX79" s="154"/>
      <c r="BY79" s="154"/>
      <c r="BZ79" s="31"/>
      <c r="CA79" s="154"/>
      <c r="CB79" s="154"/>
      <c r="CC79" s="18"/>
      <c r="CD79" s="18"/>
      <c r="CE79" s="26"/>
      <c r="CF79" s="26"/>
      <c r="CG79" s="26"/>
      <c r="CH79" s="18"/>
      <c r="CI79" s="18"/>
      <c r="CJ79" s="206"/>
      <c r="CK79" s="9"/>
      <c r="CL79" s="156"/>
      <c r="CM79" s="22"/>
      <c r="CN79" s="22"/>
      <c r="CO79" s="22"/>
      <c r="CP79" s="18"/>
      <c r="CQ79" s="98"/>
      <c r="CR79" s="294"/>
      <c r="CS79" s="26"/>
      <c r="CT79" s="26"/>
      <c r="CU79" s="26"/>
      <c r="CV79" s="18"/>
      <c r="CW79" s="18"/>
      <c r="CX79" s="26"/>
      <c r="CY79" s="26"/>
      <c r="CZ79" s="26"/>
      <c r="DA79" s="18"/>
      <c r="DB79" s="18"/>
      <c r="DC79" s="31"/>
      <c r="DD79" s="31"/>
      <c r="DE79" s="31"/>
      <c r="DF79" s="9"/>
      <c r="DG79" s="31"/>
      <c r="DH79" s="31"/>
      <c r="DI79" s="31"/>
      <c r="DJ79" s="9"/>
      <c r="DK79" s="31"/>
      <c r="DL79" s="31"/>
      <c r="DM79" s="31"/>
      <c r="DN79" s="9"/>
      <c r="DO79" s="31"/>
      <c r="DP79" s="31"/>
      <c r="DQ79" s="31"/>
      <c r="DR79" s="9"/>
      <c r="DS79" s="286"/>
      <c r="DT79" s="31"/>
      <c r="DU79" s="31"/>
      <c r="DV79" s="31"/>
      <c r="DW79" s="9"/>
      <c r="DX79" s="9"/>
      <c r="DY79" s="286"/>
      <c r="DZ79" s="286"/>
      <c r="EA79" s="291"/>
      <c r="EB79" s="9"/>
      <c r="EC79" s="94"/>
      <c r="ED79" s="286"/>
      <c r="EE79" s="31"/>
      <c r="EF79" s="31"/>
      <c r="EG79" s="31"/>
      <c r="EH79" s="9"/>
      <c r="EI79" s="9"/>
      <c r="EJ79" s="286"/>
      <c r="EK79" s="286"/>
      <c r="EL79" s="286"/>
      <c r="EM79" s="30"/>
      <c r="EN79" s="250"/>
      <c r="EO79" s="9"/>
      <c r="EP79" s="286"/>
      <c r="EQ79" s="31"/>
      <c r="ER79" s="31"/>
      <c r="ES79" s="31"/>
      <c r="ET79" s="9"/>
      <c r="EU79" s="9"/>
      <c r="EV79" s="123"/>
      <c r="EW79" s="188"/>
      <c r="EX79" s="188"/>
      <c r="EY79" s="31"/>
      <c r="EZ79" s="31"/>
      <c r="FA79" s="31"/>
      <c r="FB79" s="9"/>
      <c r="FC79" s="94"/>
      <c r="FD79" s="31"/>
      <c r="FE79" s="31"/>
      <c r="FF79" s="31"/>
      <c r="FG79" s="9"/>
      <c r="FH79" s="94"/>
      <c r="FI79" s="188"/>
      <c r="FJ79" s="424"/>
      <c r="FK79" s="123"/>
      <c r="FL79" s="123"/>
      <c r="FM79" s="29"/>
      <c r="FN79" s="29"/>
      <c r="FO79" s="29"/>
      <c r="FP79" s="94"/>
      <c r="FQ79" s="29"/>
      <c r="FR79" s="29"/>
      <c r="FS79" s="29"/>
      <c r="FT79" s="94"/>
      <c r="FU79" s="29"/>
      <c r="FV79" s="29"/>
      <c r="FW79" s="29"/>
      <c r="FX79" s="94"/>
      <c r="FY79" s="201"/>
      <c r="FZ79" s="26"/>
      <c r="GA79" s="22"/>
      <c r="GB79" s="22"/>
      <c r="GC79" s="9"/>
      <c r="GD79" s="22"/>
      <c r="GE79" s="22"/>
      <c r="GF79" s="123"/>
      <c r="GG79" s="122"/>
      <c r="GH79" s="122"/>
      <c r="GI79" s="122"/>
      <c r="GJ79" s="120"/>
      <c r="GK79" s="123"/>
      <c r="GL79" s="195"/>
    </row>
    <row r="80" spans="1:194" ht="16" customHeight="1" x14ac:dyDescent="0.3">
      <c r="A80" s="150">
        <v>75</v>
      </c>
      <c r="B80" s="11"/>
      <c r="C80" s="11"/>
      <c r="D80" s="3"/>
      <c r="E80" s="3"/>
      <c r="F80" s="5" t="str">
        <f t="shared" si="6"/>
        <v/>
      </c>
      <c r="G80" s="5" t="s">
        <v>441</v>
      </c>
      <c r="H80" s="6" t="str">
        <f t="shared" si="7"/>
        <v>-</v>
      </c>
      <c r="I80" s="6" t="s">
        <v>441</v>
      </c>
      <c r="J80" s="7" t="str">
        <f t="shared" si="8"/>
        <v>-</v>
      </c>
      <c r="K80" s="22"/>
      <c r="L80" s="22"/>
      <c r="M80" s="22"/>
      <c r="N80" s="246"/>
      <c r="O80" s="246"/>
      <c r="P80" s="246"/>
      <c r="Q80" s="337"/>
      <c r="R80" s="4"/>
      <c r="S80" s="4"/>
      <c r="T80" s="4"/>
      <c r="U80" s="4"/>
      <c r="V80" s="4"/>
      <c r="W80" s="18"/>
      <c r="X80" s="255"/>
      <c r="Y80" s="275"/>
      <c r="Z80" s="12"/>
      <c r="AA80" s="261" t="s">
        <v>4</v>
      </c>
      <c r="AB80" s="262"/>
      <c r="AC80" s="261" t="s">
        <v>23</v>
      </c>
      <c r="AD80" s="263" t="str">
        <f t="shared" si="9"/>
        <v>-</v>
      </c>
      <c r="AE80" s="276"/>
      <c r="AF80" s="276"/>
      <c r="AG80" s="276"/>
      <c r="AH80" s="276"/>
      <c r="AI80" s="276"/>
      <c r="AJ80" s="12"/>
      <c r="AK80" s="261" t="s">
        <v>4</v>
      </c>
      <c r="AL80" s="16"/>
      <c r="AM80" s="261" t="s">
        <v>23</v>
      </c>
      <c r="AN80" s="263" t="str">
        <f t="shared" si="10"/>
        <v>-</v>
      </c>
      <c r="AO80" s="102"/>
      <c r="AP80" s="335"/>
      <c r="AQ80" s="335"/>
      <c r="AR80" s="335"/>
      <c r="AS80" s="18"/>
      <c r="AT80" s="18"/>
      <c r="AU80" s="155"/>
      <c r="AV80" s="22"/>
      <c r="AW80" s="22"/>
      <c r="AX80" s="155"/>
      <c r="AY80" s="156"/>
      <c r="AZ80" s="155"/>
      <c r="BA80" s="22"/>
      <c r="BB80" s="22"/>
      <c r="BC80" s="156"/>
      <c r="BD80" s="156"/>
      <c r="BE80" s="156"/>
      <c r="BF80" s="157"/>
      <c r="BG80" s="154"/>
      <c r="BH80" s="31"/>
      <c r="BI80" s="31"/>
      <c r="BJ80" s="18"/>
      <c r="BK80" s="18"/>
      <c r="BL80" s="154"/>
      <c r="BM80" s="31"/>
      <c r="BN80" s="31"/>
      <c r="BO80" s="18"/>
      <c r="BP80" s="18"/>
      <c r="BQ80" s="2"/>
      <c r="BR80" s="22"/>
      <c r="BS80" s="98"/>
      <c r="BT80" s="154"/>
      <c r="BU80" s="154"/>
      <c r="BV80" s="154"/>
      <c r="BW80" s="31"/>
      <c r="BX80" s="154"/>
      <c r="BY80" s="154"/>
      <c r="BZ80" s="31"/>
      <c r="CA80" s="154"/>
      <c r="CB80" s="154"/>
      <c r="CC80" s="18"/>
      <c r="CD80" s="18"/>
      <c r="CE80" s="26"/>
      <c r="CF80" s="26"/>
      <c r="CG80" s="26"/>
      <c r="CH80" s="18"/>
      <c r="CI80" s="18"/>
      <c r="CJ80" s="206"/>
      <c r="CK80" s="9"/>
      <c r="CL80" s="156"/>
      <c r="CM80" s="22"/>
      <c r="CN80" s="22"/>
      <c r="CO80" s="22"/>
      <c r="CP80" s="18"/>
      <c r="CQ80" s="98"/>
      <c r="CR80" s="294"/>
      <c r="CS80" s="26"/>
      <c r="CT80" s="26"/>
      <c r="CU80" s="26"/>
      <c r="CV80" s="18"/>
      <c r="CW80" s="18"/>
      <c r="CX80" s="26"/>
      <c r="CY80" s="26"/>
      <c r="CZ80" s="26"/>
      <c r="DA80" s="18"/>
      <c r="DB80" s="18"/>
      <c r="DC80" s="31"/>
      <c r="DD80" s="31"/>
      <c r="DE80" s="31"/>
      <c r="DF80" s="9"/>
      <c r="DG80" s="31"/>
      <c r="DH80" s="31"/>
      <c r="DI80" s="31"/>
      <c r="DJ80" s="9"/>
      <c r="DK80" s="31"/>
      <c r="DL80" s="31"/>
      <c r="DM80" s="31"/>
      <c r="DN80" s="9"/>
      <c r="DO80" s="31"/>
      <c r="DP80" s="31"/>
      <c r="DQ80" s="31"/>
      <c r="DR80" s="9"/>
      <c r="DS80" s="286"/>
      <c r="DT80" s="31"/>
      <c r="DU80" s="31"/>
      <c r="DV80" s="31"/>
      <c r="DW80" s="9"/>
      <c r="DX80" s="9"/>
      <c r="DY80" s="286"/>
      <c r="DZ80" s="286"/>
      <c r="EA80" s="291"/>
      <c r="EB80" s="9"/>
      <c r="EC80" s="94"/>
      <c r="ED80" s="286"/>
      <c r="EE80" s="31"/>
      <c r="EF80" s="31"/>
      <c r="EG80" s="31"/>
      <c r="EH80" s="9"/>
      <c r="EI80" s="9"/>
      <c r="EJ80" s="286"/>
      <c r="EK80" s="286"/>
      <c r="EL80" s="286"/>
      <c r="EM80" s="30"/>
      <c r="EN80" s="250"/>
      <c r="EO80" s="9"/>
      <c r="EP80" s="286"/>
      <c r="EQ80" s="31"/>
      <c r="ER80" s="31"/>
      <c r="ES80" s="31"/>
      <c r="ET80" s="9"/>
      <c r="EU80" s="9"/>
      <c r="EV80" s="123"/>
      <c r="EW80" s="188"/>
      <c r="EX80" s="188"/>
      <c r="EY80" s="31"/>
      <c r="EZ80" s="31"/>
      <c r="FA80" s="31"/>
      <c r="FB80" s="9"/>
      <c r="FC80" s="94"/>
      <c r="FD80" s="31"/>
      <c r="FE80" s="31"/>
      <c r="FF80" s="31"/>
      <c r="FG80" s="9"/>
      <c r="FH80" s="94"/>
      <c r="FI80" s="188"/>
      <c r="FJ80" s="424"/>
      <c r="FK80" s="123"/>
      <c r="FL80" s="123"/>
      <c r="FM80" s="29"/>
      <c r="FN80" s="29"/>
      <c r="FO80" s="29"/>
      <c r="FP80" s="94"/>
      <c r="FQ80" s="29"/>
      <c r="FR80" s="29"/>
      <c r="FS80" s="29"/>
      <c r="FT80" s="94"/>
      <c r="FU80" s="29"/>
      <c r="FV80" s="29"/>
      <c r="FW80" s="29"/>
      <c r="FX80" s="94"/>
      <c r="FY80" s="201"/>
      <c r="FZ80" s="26"/>
      <c r="GA80" s="22"/>
      <c r="GB80" s="22"/>
      <c r="GC80" s="9"/>
      <c r="GD80" s="22"/>
      <c r="GE80" s="22"/>
      <c r="GF80" s="123"/>
      <c r="GG80" s="122"/>
      <c r="GH80" s="122"/>
      <c r="GI80" s="122"/>
      <c r="GJ80" s="120"/>
      <c r="GK80" s="123"/>
      <c r="GL80" s="195"/>
    </row>
    <row r="81" spans="1:194" ht="16" customHeight="1" x14ac:dyDescent="0.3">
      <c r="A81" s="150">
        <v>76</v>
      </c>
      <c r="B81" s="11"/>
      <c r="C81" s="11"/>
      <c r="D81" s="3"/>
      <c r="E81" s="3"/>
      <c r="F81" s="5" t="str">
        <f t="shared" si="6"/>
        <v/>
      </c>
      <c r="G81" s="5" t="s">
        <v>441</v>
      </c>
      <c r="H81" s="6" t="str">
        <f t="shared" si="7"/>
        <v>-</v>
      </c>
      <c r="I81" s="6" t="s">
        <v>441</v>
      </c>
      <c r="J81" s="7" t="str">
        <f t="shared" si="8"/>
        <v>-</v>
      </c>
      <c r="K81" s="22"/>
      <c r="L81" s="22"/>
      <c r="M81" s="22"/>
      <c r="N81" s="246"/>
      <c r="O81" s="246"/>
      <c r="P81" s="246"/>
      <c r="Q81" s="337"/>
      <c r="R81" s="4"/>
      <c r="S81" s="4"/>
      <c r="T81" s="4"/>
      <c r="U81" s="4"/>
      <c r="V81" s="4"/>
      <c r="W81" s="18"/>
      <c r="X81" s="255"/>
      <c r="Y81" s="275"/>
      <c r="Z81" s="12"/>
      <c r="AA81" s="261" t="s">
        <v>4</v>
      </c>
      <c r="AB81" s="262"/>
      <c r="AC81" s="261" t="s">
        <v>23</v>
      </c>
      <c r="AD81" s="263" t="str">
        <f t="shared" si="9"/>
        <v>-</v>
      </c>
      <c r="AE81" s="276"/>
      <c r="AF81" s="276"/>
      <c r="AG81" s="276"/>
      <c r="AH81" s="276"/>
      <c r="AI81" s="276"/>
      <c r="AJ81" s="12"/>
      <c r="AK81" s="261" t="s">
        <v>4</v>
      </c>
      <c r="AL81" s="16"/>
      <c r="AM81" s="261" t="s">
        <v>23</v>
      </c>
      <c r="AN81" s="263" t="str">
        <f t="shared" si="10"/>
        <v>-</v>
      </c>
      <c r="AO81" s="102"/>
      <c r="AP81" s="335"/>
      <c r="AQ81" s="335"/>
      <c r="AR81" s="335"/>
      <c r="AS81" s="18"/>
      <c r="AT81" s="18"/>
      <c r="AU81" s="155"/>
      <c r="AV81" s="22"/>
      <c r="AW81" s="22"/>
      <c r="AX81" s="155"/>
      <c r="AY81" s="156"/>
      <c r="AZ81" s="155"/>
      <c r="BA81" s="22"/>
      <c r="BB81" s="22"/>
      <c r="BC81" s="156"/>
      <c r="BD81" s="156"/>
      <c r="BE81" s="156"/>
      <c r="BF81" s="157"/>
      <c r="BG81" s="154"/>
      <c r="BH81" s="31"/>
      <c r="BI81" s="31"/>
      <c r="BJ81" s="18"/>
      <c r="BK81" s="18"/>
      <c r="BL81" s="154"/>
      <c r="BM81" s="31"/>
      <c r="BN81" s="31"/>
      <c r="BO81" s="18"/>
      <c r="BP81" s="18"/>
      <c r="BQ81" s="2"/>
      <c r="BR81" s="22"/>
      <c r="BS81" s="98"/>
      <c r="BT81" s="154"/>
      <c r="BU81" s="154"/>
      <c r="BV81" s="154"/>
      <c r="BW81" s="31"/>
      <c r="BX81" s="154"/>
      <c r="BY81" s="154"/>
      <c r="BZ81" s="31"/>
      <c r="CA81" s="154"/>
      <c r="CB81" s="154"/>
      <c r="CC81" s="18"/>
      <c r="CD81" s="18"/>
      <c r="CE81" s="26"/>
      <c r="CF81" s="26"/>
      <c r="CG81" s="26"/>
      <c r="CH81" s="18"/>
      <c r="CI81" s="18"/>
      <c r="CJ81" s="206"/>
      <c r="CK81" s="9"/>
      <c r="CL81" s="156"/>
      <c r="CM81" s="22"/>
      <c r="CN81" s="22"/>
      <c r="CO81" s="22"/>
      <c r="CP81" s="18"/>
      <c r="CQ81" s="98"/>
      <c r="CR81" s="294"/>
      <c r="CS81" s="26"/>
      <c r="CT81" s="26"/>
      <c r="CU81" s="26"/>
      <c r="CV81" s="18"/>
      <c r="CW81" s="18"/>
      <c r="CX81" s="26"/>
      <c r="CY81" s="26"/>
      <c r="CZ81" s="26"/>
      <c r="DA81" s="18"/>
      <c r="DB81" s="18"/>
      <c r="DC81" s="31"/>
      <c r="DD81" s="31"/>
      <c r="DE81" s="31"/>
      <c r="DF81" s="9"/>
      <c r="DG81" s="31"/>
      <c r="DH81" s="31"/>
      <c r="DI81" s="31"/>
      <c r="DJ81" s="9"/>
      <c r="DK81" s="31"/>
      <c r="DL81" s="31"/>
      <c r="DM81" s="31"/>
      <c r="DN81" s="9"/>
      <c r="DO81" s="31"/>
      <c r="DP81" s="31"/>
      <c r="DQ81" s="31"/>
      <c r="DR81" s="9"/>
      <c r="DS81" s="286"/>
      <c r="DT81" s="31"/>
      <c r="DU81" s="31"/>
      <c r="DV81" s="31"/>
      <c r="DW81" s="9"/>
      <c r="DX81" s="9"/>
      <c r="DY81" s="286"/>
      <c r="DZ81" s="286"/>
      <c r="EA81" s="291"/>
      <c r="EB81" s="9"/>
      <c r="EC81" s="94"/>
      <c r="ED81" s="286"/>
      <c r="EE81" s="31"/>
      <c r="EF81" s="31"/>
      <c r="EG81" s="31"/>
      <c r="EH81" s="9"/>
      <c r="EI81" s="9"/>
      <c r="EJ81" s="286"/>
      <c r="EK81" s="286"/>
      <c r="EL81" s="286"/>
      <c r="EM81" s="30"/>
      <c r="EN81" s="250"/>
      <c r="EO81" s="9"/>
      <c r="EP81" s="286"/>
      <c r="EQ81" s="31"/>
      <c r="ER81" s="31"/>
      <c r="ES81" s="31"/>
      <c r="ET81" s="9"/>
      <c r="EU81" s="9"/>
      <c r="EV81" s="123"/>
      <c r="EW81" s="188"/>
      <c r="EX81" s="188"/>
      <c r="EY81" s="31"/>
      <c r="EZ81" s="31"/>
      <c r="FA81" s="31"/>
      <c r="FB81" s="9"/>
      <c r="FC81" s="94"/>
      <c r="FD81" s="31"/>
      <c r="FE81" s="31"/>
      <c r="FF81" s="31"/>
      <c r="FG81" s="9"/>
      <c r="FH81" s="94"/>
      <c r="FI81" s="188"/>
      <c r="FJ81" s="424"/>
      <c r="FK81" s="123"/>
      <c r="FL81" s="123"/>
      <c r="FM81" s="29"/>
      <c r="FN81" s="29"/>
      <c r="FO81" s="29"/>
      <c r="FP81" s="94"/>
      <c r="FQ81" s="29"/>
      <c r="FR81" s="29"/>
      <c r="FS81" s="29"/>
      <c r="FT81" s="94"/>
      <c r="FU81" s="29"/>
      <c r="FV81" s="29"/>
      <c r="FW81" s="29"/>
      <c r="FX81" s="94"/>
      <c r="FY81" s="201"/>
      <c r="FZ81" s="26"/>
      <c r="GA81" s="22"/>
      <c r="GB81" s="22"/>
      <c r="GC81" s="9"/>
      <c r="GD81" s="22"/>
      <c r="GE81" s="22"/>
      <c r="GF81" s="123"/>
      <c r="GG81" s="122"/>
      <c r="GH81" s="122"/>
      <c r="GI81" s="122"/>
      <c r="GJ81" s="120"/>
      <c r="GK81" s="123"/>
      <c r="GL81" s="195"/>
    </row>
    <row r="82" spans="1:194" ht="16" customHeight="1" x14ac:dyDescent="0.3">
      <c r="A82" s="150">
        <v>77</v>
      </c>
      <c r="B82" s="11"/>
      <c r="C82" s="11"/>
      <c r="D82" s="3"/>
      <c r="E82" s="3"/>
      <c r="F82" s="5" t="str">
        <f t="shared" si="6"/>
        <v/>
      </c>
      <c r="G82" s="5" t="s">
        <v>441</v>
      </c>
      <c r="H82" s="6" t="str">
        <f t="shared" si="7"/>
        <v>-</v>
      </c>
      <c r="I82" s="6" t="s">
        <v>441</v>
      </c>
      <c r="J82" s="7" t="str">
        <f t="shared" si="8"/>
        <v>-</v>
      </c>
      <c r="K82" s="22"/>
      <c r="L82" s="22"/>
      <c r="M82" s="22"/>
      <c r="N82" s="246"/>
      <c r="O82" s="246"/>
      <c r="P82" s="246"/>
      <c r="Q82" s="337"/>
      <c r="R82" s="4"/>
      <c r="S82" s="4"/>
      <c r="T82" s="4"/>
      <c r="U82" s="4"/>
      <c r="V82" s="4"/>
      <c r="W82" s="18"/>
      <c r="X82" s="255"/>
      <c r="Y82" s="275"/>
      <c r="Z82" s="12"/>
      <c r="AA82" s="261" t="s">
        <v>4</v>
      </c>
      <c r="AB82" s="262"/>
      <c r="AC82" s="261" t="s">
        <v>23</v>
      </c>
      <c r="AD82" s="263" t="str">
        <f t="shared" si="9"/>
        <v>-</v>
      </c>
      <c r="AE82" s="276"/>
      <c r="AF82" s="276"/>
      <c r="AG82" s="276"/>
      <c r="AH82" s="276"/>
      <c r="AI82" s="276"/>
      <c r="AJ82" s="12"/>
      <c r="AK82" s="261" t="s">
        <v>4</v>
      </c>
      <c r="AL82" s="16"/>
      <c r="AM82" s="261" t="s">
        <v>23</v>
      </c>
      <c r="AN82" s="263" t="str">
        <f t="shared" si="10"/>
        <v>-</v>
      </c>
      <c r="AO82" s="102"/>
      <c r="AP82" s="335"/>
      <c r="AQ82" s="335"/>
      <c r="AR82" s="335"/>
      <c r="AS82" s="18"/>
      <c r="AT82" s="18"/>
      <c r="AU82" s="155"/>
      <c r="AV82" s="22"/>
      <c r="AW82" s="22"/>
      <c r="AX82" s="155"/>
      <c r="AY82" s="156"/>
      <c r="AZ82" s="155"/>
      <c r="BA82" s="22"/>
      <c r="BB82" s="22"/>
      <c r="BC82" s="156"/>
      <c r="BD82" s="156"/>
      <c r="BE82" s="156"/>
      <c r="BF82" s="157"/>
      <c r="BG82" s="154"/>
      <c r="BH82" s="31"/>
      <c r="BI82" s="31"/>
      <c r="BJ82" s="18"/>
      <c r="BK82" s="18"/>
      <c r="BL82" s="154"/>
      <c r="BM82" s="31"/>
      <c r="BN82" s="31"/>
      <c r="BO82" s="18"/>
      <c r="BP82" s="18"/>
      <c r="BQ82" s="2"/>
      <c r="BR82" s="22"/>
      <c r="BS82" s="98"/>
      <c r="BT82" s="154"/>
      <c r="BU82" s="154"/>
      <c r="BV82" s="154"/>
      <c r="BW82" s="31"/>
      <c r="BX82" s="154"/>
      <c r="BY82" s="154"/>
      <c r="BZ82" s="31"/>
      <c r="CA82" s="154"/>
      <c r="CB82" s="154"/>
      <c r="CC82" s="18"/>
      <c r="CD82" s="18"/>
      <c r="CE82" s="26"/>
      <c r="CF82" s="26"/>
      <c r="CG82" s="26"/>
      <c r="CH82" s="18"/>
      <c r="CI82" s="18"/>
      <c r="CJ82" s="206"/>
      <c r="CK82" s="9"/>
      <c r="CL82" s="156"/>
      <c r="CM82" s="22"/>
      <c r="CN82" s="22"/>
      <c r="CO82" s="22"/>
      <c r="CP82" s="18"/>
      <c r="CQ82" s="98"/>
      <c r="CR82" s="294"/>
      <c r="CS82" s="26"/>
      <c r="CT82" s="26"/>
      <c r="CU82" s="26"/>
      <c r="CV82" s="18"/>
      <c r="CW82" s="18"/>
      <c r="CX82" s="26"/>
      <c r="CY82" s="26"/>
      <c r="CZ82" s="26"/>
      <c r="DA82" s="18"/>
      <c r="DB82" s="18"/>
      <c r="DC82" s="31"/>
      <c r="DD82" s="31"/>
      <c r="DE82" s="31"/>
      <c r="DF82" s="9"/>
      <c r="DG82" s="31"/>
      <c r="DH82" s="31"/>
      <c r="DI82" s="31"/>
      <c r="DJ82" s="9"/>
      <c r="DK82" s="31"/>
      <c r="DL82" s="31"/>
      <c r="DM82" s="31"/>
      <c r="DN82" s="9"/>
      <c r="DO82" s="31"/>
      <c r="DP82" s="31"/>
      <c r="DQ82" s="31"/>
      <c r="DR82" s="9"/>
      <c r="DS82" s="286"/>
      <c r="DT82" s="31"/>
      <c r="DU82" s="31"/>
      <c r="DV82" s="31"/>
      <c r="DW82" s="9"/>
      <c r="DX82" s="9"/>
      <c r="DY82" s="286"/>
      <c r="DZ82" s="286"/>
      <c r="EA82" s="291"/>
      <c r="EB82" s="9"/>
      <c r="EC82" s="94"/>
      <c r="ED82" s="286"/>
      <c r="EE82" s="31"/>
      <c r="EF82" s="31"/>
      <c r="EG82" s="31"/>
      <c r="EH82" s="9"/>
      <c r="EI82" s="9"/>
      <c r="EJ82" s="286"/>
      <c r="EK82" s="286"/>
      <c r="EL82" s="286"/>
      <c r="EM82" s="30"/>
      <c r="EN82" s="250"/>
      <c r="EO82" s="9"/>
      <c r="EP82" s="286"/>
      <c r="EQ82" s="31"/>
      <c r="ER82" s="31"/>
      <c r="ES82" s="31"/>
      <c r="ET82" s="9"/>
      <c r="EU82" s="9"/>
      <c r="EV82" s="123"/>
      <c r="EW82" s="188"/>
      <c r="EX82" s="188"/>
      <c r="EY82" s="31"/>
      <c r="EZ82" s="31"/>
      <c r="FA82" s="31"/>
      <c r="FB82" s="9"/>
      <c r="FC82" s="94"/>
      <c r="FD82" s="31"/>
      <c r="FE82" s="31"/>
      <c r="FF82" s="31"/>
      <c r="FG82" s="9"/>
      <c r="FH82" s="94"/>
      <c r="FI82" s="188"/>
      <c r="FJ82" s="424"/>
      <c r="FK82" s="123"/>
      <c r="FL82" s="123"/>
      <c r="FM82" s="29"/>
      <c r="FN82" s="29"/>
      <c r="FO82" s="29"/>
      <c r="FP82" s="94"/>
      <c r="FQ82" s="29"/>
      <c r="FR82" s="29"/>
      <c r="FS82" s="29"/>
      <c r="FT82" s="94"/>
      <c r="FU82" s="29"/>
      <c r="FV82" s="29"/>
      <c r="FW82" s="29"/>
      <c r="FX82" s="94"/>
      <c r="FY82" s="201"/>
      <c r="FZ82" s="26"/>
      <c r="GA82" s="22"/>
      <c r="GB82" s="22"/>
      <c r="GC82" s="9"/>
      <c r="GD82" s="22"/>
      <c r="GE82" s="22"/>
      <c r="GF82" s="123"/>
      <c r="GG82" s="122"/>
      <c r="GH82" s="122"/>
      <c r="GI82" s="122"/>
      <c r="GJ82" s="120"/>
      <c r="GK82" s="123"/>
      <c r="GL82" s="195"/>
    </row>
    <row r="83" spans="1:194" ht="16" customHeight="1" x14ac:dyDescent="0.3">
      <c r="A83" s="150">
        <v>78</v>
      </c>
      <c r="B83" s="11"/>
      <c r="C83" s="11"/>
      <c r="D83" s="3"/>
      <c r="E83" s="3"/>
      <c r="F83" s="5" t="str">
        <f t="shared" si="6"/>
        <v/>
      </c>
      <c r="G83" s="5" t="s">
        <v>441</v>
      </c>
      <c r="H83" s="6" t="str">
        <f t="shared" si="7"/>
        <v>-</v>
      </c>
      <c r="I83" s="6" t="s">
        <v>441</v>
      </c>
      <c r="J83" s="7" t="str">
        <f t="shared" si="8"/>
        <v>-</v>
      </c>
      <c r="K83" s="22"/>
      <c r="L83" s="22"/>
      <c r="M83" s="22"/>
      <c r="N83" s="246"/>
      <c r="O83" s="246"/>
      <c r="P83" s="246"/>
      <c r="Q83" s="337"/>
      <c r="R83" s="4"/>
      <c r="S83" s="4"/>
      <c r="T83" s="4"/>
      <c r="U83" s="4"/>
      <c r="V83" s="4"/>
      <c r="W83" s="18"/>
      <c r="X83" s="255"/>
      <c r="Y83" s="275"/>
      <c r="Z83" s="12"/>
      <c r="AA83" s="261" t="s">
        <v>4</v>
      </c>
      <c r="AB83" s="262"/>
      <c r="AC83" s="261" t="s">
        <v>23</v>
      </c>
      <c r="AD83" s="263" t="str">
        <f t="shared" si="9"/>
        <v>-</v>
      </c>
      <c r="AE83" s="276"/>
      <c r="AF83" s="276"/>
      <c r="AG83" s="276"/>
      <c r="AH83" s="276"/>
      <c r="AI83" s="276"/>
      <c r="AJ83" s="12"/>
      <c r="AK83" s="261" t="s">
        <v>4</v>
      </c>
      <c r="AL83" s="16"/>
      <c r="AM83" s="261" t="s">
        <v>23</v>
      </c>
      <c r="AN83" s="263" t="str">
        <f t="shared" si="10"/>
        <v>-</v>
      </c>
      <c r="AO83" s="102"/>
      <c r="AP83" s="335"/>
      <c r="AQ83" s="335"/>
      <c r="AR83" s="335"/>
      <c r="AS83" s="18"/>
      <c r="AT83" s="18"/>
      <c r="AU83" s="155"/>
      <c r="AV83" s="22"/>
      <c r="AW83" s="22"/>
      <c r="AX83" s="155"/>
      <c r="AY83" s="156"/>
      <c r="AZ83" s="155"/>
      <c r="BA83" s="22"/>
      <c r="BB83" s="22"/>
      <c r="BC83" s="156"/>
      <c r="BD83" s="156"/>
      <c r="BE83" s="156"/>
      <c r="BF83" s="157"/>
      <c r="BG83" s="154"/>
      <c r="BH83" s="31"/>
      <c r="BI83" s="31"/>
      <c r="BJ83" s="18"/>
      <c r="BK83" s="18"/>
      <c r="BL83" s="154"/>
      <c r="BM83" s="31"/>
      <c r="BN83" s="31"/>
      <c r="BO83" s="18"/>
      <c r="BP83" s="18"/>
      <c r="BQ83" s="2"/>
      <c r="BR83" s="22"/>
      <c r="BS83" s="98"/>
      <c r="BT83" s="154"/>
      <c r="BU83" s="154"/>
      <c r="BV83" s="154"/>
      <c r="BW83" s="31"/>
      <c r="BX83" s="154"/>
      <c r="BY83" s="154"/>
      <c r="BZ83" s="31"/>
      <c r="CA83" s="154"/>
      <c r="CB83" s="154"/>
      <c r="CC83" s="18"/>
      <c r="CD83" s="18"/>
      <c r="CE83" s="26"/>
      <c r="CF83" s="26"/>
      <c r="CG83" s="26"/>
      <c r="CH83" s="18"/>
      <c r="CI83" s="18"/>
      <c r="CJ83" s="206"/>
      <c r="CK83" s="9"/>
      <c r="CL83" s="156"/>
      <c r="CM83" s="22"/>
      <c r="CN83" s="22"/>
      <c r="CO83" s="22"/>
      <c r="CP83" s="18"/>
      <c r="CQ83" s="98"/>
      <c r="CR83" s="294"/>
      <c r="CS83" s="26"/>
      <c r="CT83" s="26"/>
      <c r="CU83" s="26"/>
      <c r="CV83" s="18"/>
      <c r="CW83" s="18"/>
      <c r="CX83" s="26"/>
      <c r="CY83" s="26"/>
      <c r="CZ83" s="26"/>
      <c r="DA83" s="18"/>
      <c r="DB83" s="18"/>
      <c r="DC83" s="31"/>
      <c r="DD83" s="31"/>
      <c r="DE83" s="31"/>
      <c r="DF83" s="9"/>
      <c r="DG83" s="31"/>
      <c r="DH83" s="31"/>
      <c r="DI83" s="31"/>
      <c r="DJ83" s="9"/>
      <c r="DK83" s="31"/>
      <c r="DL83" s="31"/>
      <c r="DM83" s="31"/>
      <c r="DN83" s="9"/>
      <c r="DO83" s="31"/>
      <c r="DP83" s="31"/>
      <c r="DQ83" s="31"/>
      <c r="DR83" s="9"/>
      <c r="DS83" s="286"/>
      <c r="DT83" s="31"/>
      <c r="DU83" s="31"/>
      <c r="DV83" s="31"/>
      <c r="DW83" s="9"/>
      <c r="DX83" s="9"/>
      <c r="DY83" s="286"/>
      <c r="DZ83" s="286"/>
      <c r="EA83" s="291"/>
      <c r="EB83" s="9"/>
      <c r="EC83" s="94"/>
      <c r="ED83" s="286"/>
      <c r="EE83" s="31"/>
      <c r="EF83" s="31"/>
      <c r="EG83" s="31"/>
      <c r="EH83" s="9"/>
      <c r="EI83" s="9"/>
      <c r="EJ83" s="286"/>
      <c r="EK83" s="286"/>
      <c r="EL83" s="286"/>
      <c r="EM83" s="30"/>
      <c r="EN83" s="250"/>
      <c r="EO83" s="9"/>
      <c r="EP83" s="286"/>
      <c r="EQ83" s="31"/>
      <c r="ER83" s="31"/>
      <c r="ES83" s="31"/>
      <c r="ET83" s="9"/>
      <c r="EU83" s="9"/>
      <c r="EV83" s="123"/>
      <c r="EW83" s="188"/>
      <c r="EX83" s="188"/>
      <c r="EY83" s="31"/>
      <c r="EZ83" s="31"/>
      <c r="FA83" s="31"/>
      <c r="FB83" s="9"/>
      <c r="FC83" s="94"/>
      <c r="FD83" s="31"/>
      <c r="FE83" s="31"/>
      <c r="FF83" s="31"/>
      <c r="FG83" s="9"/>
      <c r="FH83" s="94"/>
      <c r="FI83" s="188"/>
      <c r="FJ83" s="424"/>
      <c r="FK83" s="123"/>
      <c r="FL83" s="123"/>
      <c r="FM83" s="29"/>
      <c r="FN83" s="29"/>
      <c r="FO83" s="29"/>
      <c r="FP83" s="94"/>
      <c r="FQ83" s="29"/>
      <c r="FR83" s="29"/>
      <c r="FS83" s="29"/>
      <c r="FT83" s="94"/>
      <c r="FU83" s="29"/>
      <c r="FV83" s="29"/>
      <c r="FW83" s="29"/>
      <c r="FX83" s="94"/>
      <c r="FY83" s="201"/>
      <c r="FZ83" s="26"/>
      <c r="GA83" s="22"/>
      <c r="GB83" s="22"/>
      <c r="GC83" s="9"/>
      <c r="GD83" s="22"/>
      <c r="GE83" s="22"/>
      <c r="GF83" s="123"/>
      <c r="GG83" s="122"/>
      <c r="GH83" s="122"/>
      <c r="GI83" s="122"/>
      <c r="GJ83" s="120"/>
      <c r="GK83" s="123"/>
      <c r="GL83" s="195"/>
    </row>
    <row r="84" spans="1:194" ht="16" customHeight="1" x14ac:dyDescent="0.3">
      <c r="A84" s="150">
        <v>79</v>
      </c>
      <c r="B84" s="11"/>
      <c r="C84" s="11"/>
      <c r="D84" s="3"/>
      <c r="E84" s="3"/>
      <c r="F84" s="5" t="str">
        <f t="shared" si="6"/>
        <v/>
      </c>
      <c r="G84" s="5" t="s">
        <v>441</v>
      </c>
      <c r="H84" s="6" t="str">
        <f t="shared" si="7"/>
        <v>-</v>
      </c>
      <c r="I84" s="6" t="s">
        <v>441</v>
      </c>
      <c r="J84" s="7" t="str">
        <f t="shared" si="8"/>
        <v>-</v>
      </c>
      <c r="K84" s="22"/>
      <c r="L84" s="22"/>
      <c r="M84" s="22"/>
      <c r="N84" s="246"/>
      <c r="O84" s="246"/>
      <c r="P84" s="246"/>
      <c r="Q84" s="337"/>
      <c r="R84" s="4"/>
      <c r="S84" s="4"/>
      <c r="T84" s="4"/>
      <c r="U84" s="4"/>
      <c r="V84" s="4"/>
      <c r="W84" s="18"/>
      <c r="X84" s="255"/>
      <c r="Y84" s="275"/>
      <c r="Z84" s="12"/>
      <c r="AA84" s="261" t="s">
        <v>4</v>
      </c>
      <c r="AB84" s="262"/>
      <c r="AC84" s="261" t="s">
        <v>23</v>
      </c>
      <c r="AD84" s="263" t="str">
        <f t="shared" si="9"/>
        <v>-</v>
      </c>
      <c r="AE84" s="276"/>
      <c r="AF84" s="276"/>
      <c r="AG84" s="276"/>
      <c r="AH84" s="276"/>
      <c r="AI84" s="276"/>
      <c r="AJ84" s="12"/>
      <c r="AK84" s="261" t="s">
        <v>4</v>
      </c>
      <c r="AL84" s="16"/>
      <c r="AM84" s="261" t="s">
        <v>23</v>
      </c>
      <c r="AN84" s="263" t="str">
        <f t="shared" si="10"/>
        <v>-</v>
      </c>
      <c r="AO84" s="102"/>
      <c r="AP84" s="335"/>
      <c r="AQ84" s="335"/>
      <c r="AR84" s="335"/>
      <c r="AS84" s="18"/>
      <c r="AT84" s="18"/>
      <c r="AU84" s="155"/>
      <c r="AV84" s="22"/>
      <c r="AW84" s="22"/>
      <c r="AX84" s="155"/>
      <c r="AY84" s="156"/>
      <c r="AZ84" s="155"/>
      <c r="BA84" s="22"/>
      <c r="BB84" s="22"/>
      <c r="BC84" s="156"/>
      <c r="BD84" s="156"/>
      <c r="BE84" s="156"/>
      <c r="BF84" s="157"/>
      <c r="BG84" s="154"/>
      <c r="BH84" s="31"/>
      <c r="BI84" s="31"/>
      <c r="BJ84" s="18"/>
      <c r="BK84" s="18"/>
      <c r="BL84" s="154"/>
      <c r="BM84" s="31"/>
      <c r="BN84" s="31"/>
      <c r="BO84" s="18"/>
      <c r="BP84" s="18"/>
      <c r="BQ84" s="2"/>
      <c r="BR84" s="22"/>
      <c r="BS84" s="98"/>
      <c r="BT84" s="154"/>
      <c r="BU84" s="154"/>
      <c r="BV84" s="154"/>
      <c r="BW84" s="31"/>
      <c r="BX84" s="154"/>
      <c r="BY84" s="154"/>
      <c r="BZ84" s="31"/>
      <c r="CA84" s="154"/>
      <c r="CB84" s="154"/>
      <c r="CC84" s="18"/>
      <c r="CD84" s="18"/>
      <c r="CE84" s="26"/>
      <c r="CF84" s="26"/>
      <c r="CG84" s="26"/>
      <c r="CH84" s="18"/>
      <c r="CI84" s="18"/>
      <c r="CJ84" s="206"/>
      <c r="CK84" s="9"/>
      <c r="CL84" s="156"/>
      <c r="CM84" s="22"/>
      <c r="CN84" s="22"/>
      <c r="CO84" s="22"/>
      <c r="CP84" s="18"/>
      <c r="CQ84" s="98"/>
      <c r="CR84" s="294"/>
      <c r="CS84" s="26"/>
      <c r="CT84" s="26"/>
      <c r="CU84" s="26"/>
      <c r="CV84" s="18"/>
      <c r="CW84" s="18"/>
      <c r="CX84" s="26"/>
      <c r="CY84" s="26"/>
      <c r="CZ84" s="26"/>
      <c r="DA84" s="18"/>
      <c r="DB84" s="18"/>
      <c r="DC84" s="31"/>
      <c r="DD84" s="31"/>
      <c r="DE84" s="31"/>
      <c r="DF84" s="9"/>
      <c r="DG84" s="31"/>
      <c r="DH84" s="31"/>
      <c r="DI84" s="31"/>
      <c r="DJ84" s="9"/>
      <c r="DK84" s="31"/>
      <c r="DL84" s="31"/>
      <c r="DM84" s="31"/>
      <c r="DN84" s="9"/>
      <c r="DO84" s="31"/>
      <c r="DP84" s="31"/>
      <c r="DQ84" s="31"/>
      <c r="DR84" s="9"/>
      <c r="DS84" s="286"/>
      <c r="DT84" s="31"/>
      <c r="DU84" s="31"/>
      <c r="DV84" s="31"/>
      <c r="DW84" s="9"/>
      <c r="DX84" s="9"/>
      <c r="DY84" s="286"/>
      <c r="DZ84" s="286"/>
      <c r="EA84" s="291"/>
      <c r="EB84" s="9"/>
      <c r="EC84" s="94"/>
      <c r="ED84" s="286"/>
      <c r="EE84" s="31"/>
      <c r="EF84" s="31"/>
      <c r="EG84" s="31"/>
      <c r="EH84" s="9"/>
      <c r="EI84" s="9"/>
      <c r="EJ84" s="286"/>
      <c r="EK84" s="286"/>
      <c r="EL84" s="286"/>
      <c r="EM84" s="30"/>
      <c r="EN84" s="250"/>
      <c r="EO84" s="9"/>
      <c r="EP84" s="286"/>
      <c r="EQ84" s="31"/>
      <c r="ER84" s="31"/>
      <c r="ES84" s="31"/>
      <c r="ET84" s="9"/>
      <c r="EU84" s="9"/>
      <c r="EV84" s="123"/>
      <c r="EW84" s="188"/>
      <c r="EX84" s="188"/>
      <c r="EY84" s="31"/>
      <c r="EZ84" s="31"/>
      <c r="FA84" s="31"/>
      <c r="FB84" s="9"/>
      <c r="FC84" s="94"/>
      <c r="FD84" s="31"/>
      <c r="FE84" s="31"/>
      <c r="FF84" s="31"/>
      <c r="FG84" s="9"/>
      <c r="FH84" s="94"/>
      <c r="FI84" s="188"/>
      <c r="FJ84" s="424"/>
      <c r="FK84" s="123"/>
      <c r="FL84" s="123"/>
      <c r="FM84" s="29"/>
      <c r="FN84" s="29"/>
      <c r="FO84" s="29"/>
      <c r="FP84" s="94"/>
      <c r="FQ84" s="29"/>
      <c r="FR84" s="29"/>
      <c r="FS84" s="29"/>
      <c r="FT84" s="94"/>
      <c r="FU84" s="29"/>
      <c r="FV84" s="29"/>
      <c r="FW84" s="29"/>
      <c r="FX84" s="94"/>
      <c r="FY84" s="201"/>
      <c r="FZ84" s="26"/>
      <c r="GA84" s="22"/>
      <c r="GB84" s="22"/>
      <c r="GC84" s="9"/>
      <c r="GD84" s="22"/>
      <c r="GE84" s="22"/>
      <c r="GF84" s="123"/>
      <c r="GG84" s="122"/>
      <c r="GH84" s="122"/>
      <c r="GI84" s="122"/>
      <c r="GJ84" s="120"/>
      <c r="GK84" s="123"/>
      <c r="GL84" s="195"/>
    </row>
    <row r="85" spans="1:194" ht="16" customHeight="1" x14ac:dyDescent="0.3">
      <c r="A85" s="150">
        <v>80</v>
      </c>
      <c r="B85" s="11"/>
      <c r="C85" s="11"/>
      <c r="D85" s="3"/>
      <c r="E85" s="3"/>
      <c r="F85" s="5" t="str">
        <f t="shared" si="6"/>
        <v/>
      </c>
      <c r="G85" s="5" t="s">
        <v>441</v>
      </c>
      <c r="H85" s="6" t="str">
        <f t="shared" si="7"/>
        <v>-</v>
      </c>
      <c r="I85" s="6" t="s">
        <v>441</v>
      </c>
      <c r="J85" s="7" t="str">
        <f t="shared" si="8"/>
        <v>-</v>
      </c>
      <c r="K85" s="22"/>
      <c r="L85" s="22"/>
      <c r="M85" s="22"/>
      <c r="N85" s="246"/>
      <c r="O85" s="246"/>
      <c r="P85" s="246"/>
      <c r="Q85" s="337"/>
      <c r="R85" s="4"/>
      <c r="S85" s="4"/>
      <c r="T85" s="4"/>
      <c r="U85" s="4"/>
      <c r="V85" s="4"/>
      <c r="W85" s="18"/>
      <c r="X85" s="255"/>
      <c r="Y85" s="275"/>
      <c r="Z85" s="12"/>
      <c r="AA85" s="261" t="s">
        <v>4</v>
      </c>
      <c r="AB85" s="262"/>
      <c r="AC85" s="261" t="s">
        <v>23</v>
      </c>
      <c r="AD85" s="263" t="str">
        <f t="shared" si="9"/>
        <v>-</v>
      </c>
      <c r="AE85" s="276"/>
      <c r="AF85" s="276"/>
      <c r="AG85" s="276"/>
      <c r="AH85" s="276"/>
      <c r="AI85" s="276"/>
      <c r="AJ85" s="12"/>
      <c r="AK85" s="261" t="s">
        <v>4</v>
      </c>
      <c r="AL85" s="16"/>
      <c r="AM85" s="261" t="s">
        <v>23</v>
      </c>
      <c r="AN85" s="263" t="str">
        <f t="shared" si="10"/>
        <v>-</v>
      </c>
      <c r="AO85" s="102"/>
      <c r="AP85" s="335"/>
      <c r="AQ85" s="335"/>
      <c r="AR85" s="335"/>
      <c r="AS85" s="18"/>
      <c r="AT85" s="18"/>
      <c r="AU85" s="155"/>
      <c r="AV85" s="22"/>
      <c r="AW85" s="22"/>
      <c r="AX85" s="155"/>
      <c r="AY85" s="156"/>
      <c r="AZ85" s="155"/>
      <c r="BA85" s="22"/>
      <c r="BB85" s="22"/>
      <c r="BC85" s="156"/>
      <c r="BD85" s="156"/>
      <c r="BE85" s="156"/>
      <c r="BF85" s="157"/>
      <c r="BG85" s="154"/>
      <c r="BH85" s="31"/>
      <c r="BI85" s="31"/>
      <c r="BJ85" s="18"/>
      <c r="BK85" s="18"/>
      <c r="BL85" s="154"/>
      <c r="BM85" s="31"/>
      <c r="BN85" s="31"/>
      <c r="BO85" s="18"/>
      <c r="BP85" s="18"/>
      <c r="BQ85" s="2"/>
      <c r="BR85" s="22"/>
      <c r="BS85" s="98"/>
      <c r="BT85" s="154"/>
      <c r="BU85" s="154"/>
      <c r="BV85" s="154"/>
      <c r="BW85" s="31"/>
      <c r="BX85" s="154"/>
      <c r="BY85" s="154"/>
      <c r="BZ85" s="31"/>
      <c r="CA85" s="154"/>
      <c r="CB85" s="154"/>
      <c r="CC85" s="18"/>
      <c r="CD85" s="18"/>
      <c r="CE85" s="26"/>
      <c r="CF85" s="26"/>
      <c r="CG85" s="26"/>
      <c r="CH85" s="18"/>
      <c r="CI85" s="18"/>
      <c r="CJ85" s="206"/>
      <c r="CK85" s="9"/>
      <c r="CL85" s="156"/>
      <c r="CM85" s="22"/>
      <c r="CN85" s="22"/>
      <c r="CO85" s="22"/>
      <c r="CP85" s="18"/>
      <c r="CQ85" s="98"/>
      <c r="CR85" s="294"/>
      <c r="CS85" s="26"/>
      <c r="CT85" s="26"/>
      <c r="CU85" s="26"/>
      <c r="CV85" s="18"/>
      <c r="CW85" s="18"/>
      <c r="CX85" s="26"/>
      <c r="CY85" s="26"/>
      <c r="CZ85" s="26"/>
      <c r="DA85" s="18"/>
      <c r="DB85" s="18"/>
      <c r="DC85" s="31"/>
      <c r="DD85" s="31"/>
      <c r="DE85" s="31"/>
      <c r="DF85" s="9"/>
      <c r="DG85" s="31"/>
      <c r="DH85" s="31"/>
      <c r="DI85" s="31"/>
      <c r="DJ85" s="9"/>
      <c r="DK85" s="31"/>
      <c r="DL85" s="31"/>
      <c r="DM85" s="31"/>
      <c r="DN85" s="9"/>
      <c r="DO85" s="31"/>
      <c r="DP85" s="31"/>
      <c r="DQ85" s="31"/>
      <c r="DR85" s="9"/>
      <c r="DS85" s="286"/>
      <c r="DT85" s="31"/>
      <c r="DU85" s="31"/>
      <c r="DV85" s="31"/>
      <c r="DW85" s="9"/>
      <c r="DX85" s="9"/>
      <c r="DY85" s="286"/>
      <c r="DZ85" s="286"/>
      <c r="EA85" s="291"/>
      <c r="EB85" s="9"/>
      <c r="EC85" s="94"/>
      <c r="ED85" s="286"/>
      <c r="EE85" s="31"/>
      <c r="EF85" s="31"/>
      <c r="EG85" s="31"/>
      <c r="EH85" s="9"/>
      <c r="EI85" s="9"/>
      <c r="EJ85" s="286"/>
      <c r="EK85" s="286"/>
      <c r="EL85" s="286"/>
      <c r="EM85" s="30"/>
      <c r="EN85" s="250"/>
      <c r="EO85" s="9"/>
      <c r="EP85" s="286"/>
      <c r="EQ85" s="31"/>
      <c r="ER85" s="31"/>
      <c r="ES85" s="31"/>
      <c r="ET85" s="9"/>
      <c r="EU85" s="9"/>
      <c r="EV85" s="123"/>
      <c r="EW85" s="188"/>
      <c r="EX85" s="188"/>
      <c r="EY85" s="31"/>
      <c r="EZ85" s="31"/>
      <c r="FA85" s="31"/>
      <c r="FB85" s="9"/>
      <c r="FC85" s="94"/>
      <c r="FD85" s="31"/>
      <c r="FE85" s="31"/>
      <c r="FF85" s="31"/>
      <c r="FG85" s="9"/>
      <c r="FH85" s="94"/>
      <c r="FI85" s="188"/>
      <c r="FJ85" s="424"/>
      <c r="FK85" s="123"/>
      <c r="FL85" s="123"/>
      <c r="FM85" s="29"/>
      <c r="FN85" s="29"/>
      <c r="FO85" s="29"/>
      <c r="FP85" s="94"/>
      <c r="FQ85" s="29"/>
      <c r="FR85" s="29"/>
      <c r="FS85" s="29"/>
      <c r="FT85" s="94"/>
      <c r="FU85" s="29"/>
      <c r="FV85" s="29"/>
      <c r="FW85" s="29"/>
      <c r="FX85" s="94"/>
      <c r="FY85" s="201"/>
      <c r="FZ85" s="26"/>
      <c r="GA85" s="22"/>
      <c r="GB85" s="22"/>
      <c r="GC85" s="9"/>
      <c r="GD85" s="22"/>
      <c r="GE85" s="22"/>
      <c r="GF85" s="123"/>
      <c r="GG85" s="122"/>
      <c r="GH85" s="122"/>
      <c r="GI85" s="122"/>
      <c r="GJ85" s="120"/>
      <c r="GK85" s="123"/>
      <c r="GL85" s="195"/>
    </row>
    <row r="86" spans="1:194" ht="16" customHeight="1" x14ac:dyDescent="0.3">
      <c r="A86" s="150">
        <v>81</v>
      </c>
      <c r="B86" s="11"/>
      <c r="C86" s="11"/>
      <c r="D86" s="3"/>
      <c r="E86" s="3"/>
      <c r="F86" s="5" t="str">
        <f t="shared" si="6"/>
        <v/>
      </c>
      <c r="G86" s="5" t="s">
        <v>441</v>
      </c>
      <c r="H86" s="6" t="str">
        <f t="shared" si="7"/>
        <v>-</v>
      </c>
      <c r="I86" s="6" t="s">
        <v>441</v>
      </c>
      <c r="J86" s="7" t="str">
        <f t="shared" si="8"/>
        <v>-</v>
      </c>
      <c r="K86" s="22"/>
      <c r="L86" s="22"/>
      <c r="M86" s="22"/>
      <c r="N86" s="246"/>
      <c r="O86" s="246"/>
      <c r="P86" s="246"/>
      <c r="Q86" s="337"/>
      <c r="R86" s="4"/>
      <c r="S86" s="4"/>
      <c r="T86" s="4"/>
      <c r="U86" s="4"/>
      <c r="V86" s="4"/>
      <c r="W86" s="18"/>
      <c r="X86" s="255"/>
      <c r="Y86" s="275"/>
      <c r="Z86" s="12"/>
      <c r="AA86" s="261" t="s">
        <v>4</v>
      </c>
      <c r="AB86" s="262"/>
      <c r="AC86" s="261" t="s">
        <v>23</v>
      </c>
      <c r="AD86" s="263" t="str">
        <f t="shared" si="9"/>
        <v>-</v>
      </c>
      <c r="AE86" s="276"/>
      <c r="AF86" s="276"/>
      <c r="AG86" s="276"/>
      <c r="AH86" s="276"/>
      <c r="AI86" s="276"/>
      <c r="AJ86" s="12"/>
      <c r="AK86" s="261" t="s">
        <v>66</v>
      </c>
      <c r="AL86" s="16"/>
      <c r="AM86" s="261" t="s">
        <v>23</v>
      </c>
      <c r="AN86" s="263" t="str">
        <f t="shared" si="10"/>
        <v>-</v>
      </c>
      <c r="AO86" s="102"/>
      <c r="AP86" s="335"/>
      <c r="AQ86" s="335"/>
      <c r="AR86" s="335"/>
      <c r="AS86" s="18"/>
      <c r="AT86" s="18"/>
      <c r="AU86" s="155"/>
      <c r="AV86" s="22"/>
      <c r="AW86" s="22"/>
      <c r="AX86" s="155"/>
      <c r="AY86" s="156"/>
      <c r="AZ86" s="155"/>
      <c r="BA86" s="22"/>
      <c r="BB86" s="22"/>
      <c r="BC86" s="156"/>
      <c r="BD86" s="156"/>
      <c r="BE86" s="156"/>
      <c r="BF86" s="157"/>
      <c r="BG86" s="154"/>
      <c r="BH86" s="31"/>
      <c r="BI86" s="31"/>
      <c r="BJ86" s="18"/>
      <c r="BK86" s="18"/>
      <c r="BL86" s="154"/>
      <c r="BM86" s="31"/>
      <c r="BN86" s="31"/>
      <c r="BO86" s="18"/>
      <c r="BP86" s="18"/>
      <c r="BQ86" s="2"/>
      <c r="BR86" s="22"/>
      <c r="BS86" s="98"/>
      <c r="BT86" s="154"/>
      <c r="BU86" s="154"/>
      <c r="BV86" s="154"/>
      <c r="BW86" s="31"/>
      <c r="BX86" s="154"/>
      <c r="BY86" s="154"/>
      <c r="BZ86" s="31"/>
      <c r="CA86" s="154"/>
      <c r="CB86" s="154"/>
      <c r="CC86" s="18"/>
      <c r="CD86" s="18"/>
      <c r="CE86" s="26"/>
      <c r="CF86" s="26"/>
      <c r="CG86" s="26"/>
      <c r="CH86" s="18"/>
      <c r="CI86" s="18"/>
      <c r="CJ86" s="206"/>
      <c r="CK86" s="9"/>
      <c r="CL86" s="156"/>
      <c r="CM86" s="22"/>
      <c r="CN86" s="22"/>
      <c r="CO86" s="22"/>
      <c r="CP86" s="18"/>
      <c r="CQ86" s="98"/>
      <c r="CR86" s="294"/>
      <c r="CS86" s="26"/>
      <c r="CT86" s="26"/>
      <c r="CU86" s="26"/>
      <c r="CV86" s="18"/>
      <c r="CW86" s="18"/>
      <c r="CX86" s="26"/>
      <c r="CY86" s="26"/>
      <c r="CZ86" s="26"/>
      <c r="DA86" s="18"/>
      <c r="DB86" s="18"/>
      <c r="DC86" s="31"/>
      <c r="DD86" s="31"/>
      <c r="DE86" s="31"/>
      <c r="DF86" s="9"/>
      <c r="DG86" s="31"/>
      <c r="DH86" s="31"/>
      <c r="DI86" s="31"/>
      <c r="DJ86" s="9"/>
      <c r="DK86" s="31"/>
      <c r="DL86" s="31"/>
      <c r="DM86" s="31"/>
      <c r="DN86" s="9"/>
      <c r="DO86" s="31"/>
      <c r="DP86" s="31"/>
      <c r="DQ86" s="31"/>
      <c r="DR86" s="9"/>
      <c r="DS86" s="286"/>
      <c r="DT86" s="31"/>
      <c r="DU86" s="31"/>
      <c r="DV86" s="31"/>
      <c r="DW86" s="9"/>
      <c r="DX86" s="9"/>
      <c r="DY86" s="286"/>
      <c r="DZ86" s="286"/>
      <c r="EA86" s="291"/>
      <c r="EB86" s="9"/>
      <c r="EC86" s="94"/>
      <c r="ED86" s="286"/>
      <c r="EE86" s="31"/>
      <c r="EF86" s="31"/>
      <c r="EG86" s="31"/>
      <c r="EH86" s="9"/>
      <c r="EI86" s="9"/>
      <c r="EJ86" s="286"/>
      <c r="EK86" s="286"/>
      <c r="EL86" s="286"/>
      <c r="EM86" s="30"/>
      <c r="EN86" s="250"/>
      <c r="EO86" s="9"/>
      <c r="EP86" s="286"/>
      <c r="EQ86" s="31"/>
      <c r="ER86" s="31"/>
      <c r="ES86" s="31"/>
      <c r="ET86" s="9"/>
      <c r="EU86" s="9"/>
      <c r="EV86" s="123"/>
      <c r="EW86" s="188"/>
      <c r="EX86" s="188"/>
      <c r="EY86" s="31"/>
      <c r="EZ86" s="31"/>
      <c r="FA86" s="31"/>
      <c r="FB86" s="9"/>
      <c r="FC86" s="94"/>
      <c r="FD86" s="31"/>
      <c r="FE86" s="31"/>
      <c r="FF86" s="31"/>
      <c r="FG86" s="9"/>
      <c r="FH86" s="94"/>
      <c r="FI86" s="188"/>
      <c r="FJ86" s="424"/>
      <c r="FK86" s="123"/>
      <c r="FL86" s="123"/>
      <c r="FM86" s="29"/>
      <c r="FN86" s="29"/>
      <c r="FO86" s="29"/>
      <c r="FP86" s="94"/>
      <c r="FQ86" s="29"/>
      <c r="FR86" s="29"/>
      <c r="FS86" s="29"/>
      <c r="FT86" s="94"/>
      <c r="FU86" s="29"/>
      <c r="FV86" s="29"/>
      <c r="FW86" s="29"/>
      <c r="FX86" s="94"/>
      <c r="FY86" s="201"/>
      <c r="FZ86" s="26"/>
      <c r="GA86" s="22"/>
      <c r="GB86" s="22"/>
      <c r="GC86" s="9"/>
      <c r="GD86" s="22"/>
      <c r="GE86" s="22"/>
      <c r="GF86" s="123"/>
      <c r="GG86" s="122"/>
      <c r="GH86" s="122"/>
      <c r="GI86" s="122"/>
      <c r="GJ86" s="120"/>
      <c r="GK86" s="123"/>
      <c r="GL86" s="195"/>
    </row>
    <row r="87" spans="1:194" ht="16" customHeight="1" x14ac:dyDescent="0.3">
      <c r="A87" s="150">
        <v>82</v>
      </c>
      <c r="B87" s="11"/>
      <c r="C87" s="11"/>
      <c r="D87" s="3"/>
      <c r="E87" s="3"/>
      <c r="F87" s="5" t="str">
        <f t="shared" si="6"/>
        <v/>
      </c>
      <c r="G87" s="5" t="s">
        <v>441</v>
      </c>
      <c r="H87" s="6" t="str">
        <f t="shared" si="7"/>
        <v>-</v>
      </c>
      <c r="I87" s="6" t="s">
        <v>441</v>
      </c>
      <c r="J87" s="7" t="str">
        <f t="shared" si="8"/>
        <v>-</v>
      </c>
      <c r="K87" s="22"/>
      <c r="L87" s="22"/>
      <c r="M87" s="22"/>
      <c r="N87" s="246"/>
      <c r="O87" s="246"/>
      <c r="P87" s="246"/>
      <c r="Q87" s="337"/>
      <c r="R87" s="4"/>
      <c r="S87" s="4"/>
      <c r="T87" s="4"/>
      <c r="U87" s="4"/>
      <c r="V87" s="4"/>
      <c r="W87" s="18"/>
      <c r="X87" s="255"/>
      <c r="Y87" s="275"/>
      <c r="Z87" s="12"/>
      <c r="AA87" s="261" t="s">
        <v>4</v>
      </c>
      <c r="AB87" s="262"/>
      <c r="AC87" s="261" t="s">
        <v>23</v>
      </c>
      <c r="AD87" s="263" t="str">
        <f t="shared" si="9"/>
        <v>-</v>
      </c>
      <c r="AE87" s="276"/>
      <c r="AF87" s="276"/>
      <c r="AG87" s="276"/>
      <c r="AH87" s="276"/>
      <c r="AI87" s="276"/>
      <c r="AJ87" s="12"/>
      <c r="AK87" s="261" t="s">
        <v>4</v>
      </c>
      <c r="AL87" s="16"/>
      <c r="AM87" s="261" t="s">
        <v>23</v>
      </c>
      <c r="AN87" s="263" t="str">
        <f t="shared" si="10"/>
        <v>-</v>
      </c>
      <c r="AO87" s="102"/>
      <c r="AP87" s="335"/>
      <c r="AQ87" s="335"/>
      <c r="AR87" s="335"/>
      <c r="AS87" s="18"/>
      <c r="AT87" s="18"/>
      <c r="AU87" s="155"/>
      <c r="AV87" s="22"/>
      <c r="AW87" s="22"/>
      <c r="AX87" s="155"/>
      <c r="AY87" s="156"/>
      <c r="AZ87" s="155"/>
      <c r="BA87" s="22"/>
      <c r="BB87" s="22"/>
      <c r="BC87" s="156"/>
      <c r="BD87" s="156"/>
      <c r="BE87" s="156"/>
      <c r="BF87" s="157"/>
      <c r="BG87" s="154"/>
      <c r="BH87" s="31"/>
      <c r="BI87" s="31"/>
      <c r="BJ87" s="18"/>
      <c r="BK87" s="18"/>
      <c r="BL87" s="154"/>
      <c r="BM87" s="31"/>
      <c r="BN87" s="31"/>
      <c r="BO87" s="18"/>
      <c r="BP87" s="18"/>
      <c r="BQ87" s="2"/>
      <c r="BR87" s="22"/>
      <c r="BS87" s="98"/>
      <c r="BT87" s="154"/>
      <c r="BU87" s="154"/>
      <c r="BV87" s="154"/>
      <c r="BW87" s="31"/>
      <c r="BX87" s="154"/>
      <c r="BY87" s="154"/>
      <c r="BZ87" s="31"/>
      <c r="CA87" s="154"/>
      <c r="CB87" s="154"/>
      <c r="CC87" s="18"/>
      <c r="CD87" s="18"/>
      <c r="CE87" s="26"/>
      <c r="CF87" s="26"/>
      <c r="CG87" s="26"/>
      <c r="CH87" s="18"/>
      <c r="CI87" s="18"/>
      <c r="CJ87" s="206"/>
      <c r="CK87" s="9"/>
      <c r="CL87" s="156"/>
      <c r="CM87" s="22"/>
      <c r="CN87" s="22"/>
      <c r="CO87" s="22"/>
      <c r="CP87" s="18"/>
      <c r="CQ87" s="98"/>
      <c r="CR87" s="294"/>
      <c r="CS87" s="26"/>
      <c r="CT87" s="26"/>
      <c r="CU87" s="26"/>
      <c r="CV87" s="18"/>
      <c r="CW87" s="18"/>
      <c r="CX87" s="26"/>
      <c r="CY87" s="26"/>
      <c r="CZ87" s="26"/>
      <c r="DA87" s="18"/>
      <c r="DB87" s="18"/>
      <c r="DC87" s="31"/>
      <c r="DD87" s="31"/>
      <c r="DE87" s="31"/>
      <c r="DF87" s="9"/>
      <c r="DG87" s="31"/>
      <c r="DH87" s="31"/>
      <c r="DI87" s="31"/>
      <c r="DJ87" s="9"/>
      <c r="DK87" s="31"/>
      <c r="DL87" s="31"/>
      <c r="DM87" s="31"/>
      <c r="DN87" s="9"/>
      <c r="DO87" s="31"/>
      <c r="DP87" s="31"/>
      <c r="DQ87" s="31"/>
      <c r="DR87" s="9"/>
      <c r="DS87" s="286"/>
      <c r="DT87" s="31"/>
      <c r="DU87" s="31"/>
      <c r="DV87" s="31"/>
      <c r="DW87" s="9"/>
      <c r="DX87" s="9"/>
      <c r="DY87" s="286"/>
      <c r="DZ87" s="286"/>
      <c r="EA87" s="291"/>
      <c r="EB87" s="9"/>
      <c r="EC87" s="94"/>
      <c r="ED87" s="286"/>
      <c r="EE87" s="31"/>
      <c r="EF87" s="31"/>
      <c r="EG87" s="31"/>
      <c r="EH87" s="9"/>
      <c r="EI87" s="9"/>
      <c r="EJ87" s="286"/>
      <c r="EK87" s="286"/>
      <c r="EL87" s="286"/>
      <c r="EM87" s="30"/>
      <c r="EN87" s="250"/>
      <c r="EO87" s="9"/>
      <c r="EP87" s="286"/>
      <c r="EQ87" s="31"/>
      <c r="ER87" s="31"/>
      <c r="ES87" s="31"/>
      <c r="ET87" s="9"/>
      <c r="EU87" s="9"/>
      <c r="EV87" s="123"/>
      <c r="EW87" s="188"/>
      <c r="EX87" s="188"/>
      <c r="EY87" s="31"/>
      <c r="EZ87" s="31"/>
      <c r="FA87" s="31"/>
      <c r="FB87" s="9"/>
      <c r="FC87" s="94"/>
      <c r="FD87" s="31"/>
      <c r="FE87" s="31"/>
      <c r="FF87" s="31"/>
      <c r="FG87" s="9"/>
      <c r="FH87" s="94"/>
      <c r="FI87" s="188"/>
      <c r="FJ87" s="424"/>
      <c r="FK87" s="123"/>
      <c r="FL87" s="123"/>
      <c r="FM87" s="29"/>
      <c r="FN87" s="29"/>
      <c r="FO87" s="29"/>
      <c r="FP87" s="94"/>
      <c r="FQ87" s="29"/>
      <c r="FR87" s="29"/>
      <c r="FS87" s="29"/>
      <c r="FT87" s="94"/>
      <c r="FU87" s="29"/>
      <c r="FV87" s="29"/>
      <c r="FW87" s="29"/>
      <c r="FX87" s="94"/>
      <c r="FY87" s="201"/>
      <c r="FZ87" s="26"/>
      <c r="GA87" s="22"/>
      <c r="GB87" s="22"/>
      <c r="GC87" s="9"/>
      <c r="GD87" s="22"/>
      <c r="GE87" s="22"/>
      <c r="GF87" s="123"/>
      <c r="GG87" s="122"/>
      <c r="GH87" s="122"/>
      <c r="GI87" s="122"/>
      <c r="GJ87" s="120"/>
      <c r="GK87" s="123"/>
      <c r="GL87" s="195"/>
    </row>
    <row r="88" spans="1:194" ht="16" customHeight="1" x14ac:dyDescent="0.3">
      <c r="A88" s="150">
        <v>83</v>
      </c>
      <c r="B88" s="11"/>
      <c r="C88" s="11"/>
      <c r="D88" s="3"/>
      <c r="E88" s="3"/>
      <c r="F88" s="5" t="str">
        <f t="shared" si="6"/>
        <v/>
      </c>
      <c r="G88" s="5" t="s">
        <v>441</v>
      </c>
      <c r="H88" s="6" t="str">
        <f t="shared" si="7"/>
        <v>-</v>
      </c>
      <c r="I88" s="6" t="s">
        <v>441</v>
      </c>
      <c r="J88" s="7" t="str">
        <f t="shared" si="8"/>
        <v>-</v>
      </c>
      <c r="K88" s="22"/>
      <c r="L88" s="22"/>
      <c r="M88" s="22"/>
      <c r="N88" s="246"/>
      <c r="O88" s="246"/>
      <c r="P88" s="246"/>
      <c r="Q88" s="337"/>
      <c r="R88" s="4"/>
      <c r="S88" s="4"/>
      <c r="T88" s="4"/>
      <c r="U88" s="4"/>
      <c r="V88" s="4"/>
      <c r="W88" s="18"/>
      <c r="X88" s="255"/>
      <c r="Y88" s="275"/>
      <c r="Z88" s="12"/>
      <c r="AA88" s="261" t="s">
        <v>4</v>
      </c>
      <c r="AB88" s="262"/>
      <c r="AC88" s="261" t="s">
        <v>23</v>
      </c>
      <c r="AD88" s="263" t="str">
        <f t="shared" si="9"/>
        <v>-</v>
      </c>
      <c r="AE88" s="276"/>
      <c r="AF88" s="276"/>
      <c r="AG88" s="276"/>
      <c r="AH88" s="276"/>
      <c r="AI88" s="276"/>
      <c r="AJ88" s="12"/>
      <c r="AK88" s="261" t="s">
        <v>4</v>
      </c>
      <c r="AL88" s="16"/>
      <c r="AM88" s="261" t="s">
        <v>23</v>
      </c>
      <c r="AN88" s="263" t="str">
        <f t="shared" si="10"/>
        <v>-</v>
      </c>
      <c r="AO88" s="102"/>
      <c r="AP88" s="335"/>
      <c r="AQ88" s="335"/>
      <c r="AR88" s="335"/>
      <c r="AS88" s="18"/>
      <c r="AT88" s="18"/>
      <c r="AU88" s="155"/>
      <c r="AV88" s="22"/>
      <c r="AW88" s="22"/>
      <c r="AX88" s="155"/>
      <c r="AY88" s="156"/>
      <c r="AZ88" s="155"/>
      <c r="BA88" s="22"/>
      <c r="BB88" s="22"/>
      <c r="BC88" s="156"/>
      <c r="BD88" s="156"/>
      <c r="BE88" s="156"/>
      <c r="BF88" s="157"/>
      <c r="BG88" s="154"/>
      <c r="BH88" s="31"/>
      <c r="BI88" s="31"/>
      <c r="BJ88" s="18"/>
      <c r="BK88" s="18"/>
      <c r="BL88" s="154"/>
      <c r="BM88" s="31"/>
      <c r="BN88" s="31"/>
      <c r="BO88" s="18"/>
      <c r="BP88" s="18"/>
      <c r="BQ88" s="2"/>
      <c r="BR88" s="22"/>
      <c r="BS88" s="98"/>
      <c r="BT88" s="154"/>
      <c r="BU88" s="154"/>
      <c r="BV88" s="154"/>
      <c r="BW88" s="31"/>
      <c r="BX88" s="154"/>
      <c r="BY88" s="154"/>
      <c r="BZ88" s="31"/>
      <c r="CA88" s="154"/>
      <c r="CB88" s="154"/>
      <c r="CC88" s="18"/>
      <c r="CD88" s="18"/>
      <c r="CE88" s="26"/>
      <c r="CF88" s="26"/>
      <c r="CG88" s="26"/>
      <c r="CH88" s="18"/>
      <c r="CI88" s="18"/>
      <c r="CJ88" s="206"/>
      <c r="CK88" s="9"/>
      <c r="CL88" s="156"/>
      <c r="CM88" s="22"/>
      <c r="CN88" s="22"/>
      <c r="CO88" s="22"/>
      <c r="CP88" s="18"/>
      <c r="CQ88" s="98"/>
      <c r="CR88" s="294"/>
      <c r="CS88" s="26"/>
      <c r="CT88" s="26"/>
      <c r="CU88" s="26"/>
      <c r="CV88" s="18"/>
      <c r="CW88" s="18"/>
      <c r="CX88" s="26"/>
      <c r="CY88" s="26"/>
      <c r="CZ88" s="26"/>
      <c r="DA88" s="18"/>
      <c r="DB88" s="18"/>
      <c r="DC88" s="31"/>
      <c r="DD88" s="31"/>
      <c r="DE88" s="31"/>
      <c r="DF88" s="9"/>
      <c r="DG88" s="31"/>
      <c r="DH88" s="31"/>
      <c r="DI88" s="31"/>
      <c r="DJ88" s="9"/>
      <c r="DK88" s="31"/>
      <c r="DL88" s="31"/>
      <c r="DM88" s="31"/>
      <c r="DN88" s="9"/>
      <c r="DO88" s="31"/>
      <c r="DP88" s="31"/>
      <c r="DQ88" s="31"/>
      <c r="DR88" s="9"/>
      <c r="DS88" s="286"/>
      <c r="DT88" s="31"/>
      <c r="DU88" s="31"/>
      <c r="DV88" s="31"/>
      <c r="DW88" s="9"/>
      <c r="DX88" s="9"/>
      <c r="DY88" s="286"/>
      <c r="DZ88" s="286"/>
      <c r="EA88" s="291"/>
      <c r="EB88" s="9"/>
      <c r="EC88" s="94"/>
      <c r="ED88" s="286"/>
      <c r="EE88" s="31"/>
      <c r="EF88" s="31"/>
      <c r="EG88" s="31"/>
      <c r="EH88" s="9"/>
      <c r="EI88" s="9"/>
      <c r="EJ88" s="286"/>
      <c r="EK88" s="286"/>
      <c r="EL88" s="286"/>
      <c r="EM88" s="30"/>
      <c r="EN88" s="250"/>
      <c r="EO88" s="9"/>
      <c r="EP88" s="286"/>
      <c r="EQ88" s="31"/>
      <c r="ER88" s="31"/>
      <c r="ES88" s="31"/>
      <c r="ET88" s="9"/>
      <c r="EU88" s="9"/>
      <c r="EV88" s="123"/>
      <c r="EW88" s="188"/>
      <c r="EX88" s="188"/>
      <c r="EY88" s="31"/>
      <c r="EZ88" s="31"/>
      <c r="FA88" s="31"/>
      <c r="FB88" s="9"/>
      <c r="FC88" s="94"/>
      <c r="FD88" s="31"/>
      <c r="FE88" s="31"/>
      <c r="FF88" s="31"/>
      <c r="FG88" s="9"/>
      <c r="FH88" s="94"/>
      <c r="FI88" s="188"/>
      <c r="FJ88" s="424"/>
      <c r="FK88" s="123"/>
      <c r="FL88" s="123"/>
      <c r="FM88" s="29"/>
      <c r="FN88" s="29"/>
      <c r="FO88" s="29"/>
      <c r="FP88" s="94"/>
      <c r="FQ88" s="29"/>
      <c r="FR88" s="29"/>
      <c r="FS88" s="29"/>
      <c r="FT88" s="94"/>
      <c r="FU88" s="29"/>
      <c r="FV88" s="29"/>
      <c r="FW88" s="29"/>
      <c r="FX88" s="94"/>
      <c r="FY88" s="201"/>
      <c r="FZ88" s="26"/>
      <c r="GA88" s="22"/>
      <c r="GB88" s="22"/>
      <c r="GC88" s="9"/>
      <c r="GD88" s="22"/>
      <c r="GE88" s="22"/>
      <c r="GF88" s="123"/>
      <c r="GG88" s="122"/>
      <c r="GH88" s="122"/>
      <c r="GI88" s="122"/>
      <c r="GJ88" s="120"/>
      <c r="GK88" s="123"/>
      <c r="GL88" s="195"/>
    </row>
    <row r="89" spans="1:194" ht="16" customHeight="1" x14ac:dyDescent="0.3">
      <c r="A89" s="150">
        <v>84</v>
      </c>
      <c r="B89" s="11"/>
      <c r="C89" s="11"/>
      <c r="D89" s="3"/>
      <c r="E89" s="3"/>
      <c r="F89" s="5" t="str">
        <f t="shared" si="6"/>
        <v/>
      </c>
      <c r="G89" s="5" t="s">
        <v>441</v>
      </c>
      <c r="H89" s="6" t="str">
        <f t="shared" si="7"/>
        <v>-</v>
      </c>
      <c r="I89" s="6" t="s">
        <v>441</v>
      </c>
      <c r="J89" s="7" t="str">
        <f t="shared" si="8"/>
        <v>-</v>
      </c>
      <c r="K89" s="22"/>
      <c r="L89" s="22"/>
      <c r="M89" s="22"/>
      <c r="N89" s="246"/>
      <c r="O89" s="246"/>
      <c r="P89" s="246"/>
      <c r="Q89" s="337"/>
      <c r="R89" s="4"/>
      <c r="S89" s="4"/>
      <c r="T89" s="4"/>
      <c r="U89" s="4"/>
      <c r="V89" s="4"/>
      <c r="W89" s="18"/>
      <c r="X89" s="255"/>
      <c r="Y89" s="275"/>
      <c r="Z89" s="12"/>
      <c r="AA89" s="261" t="s">
        <v>4</v>
      </c>
      <c r="AB89" s="262"/>
      <c r="AC89" s="261" t="s">
        <v>23</v>
      </c>
      <c r="AD89" s="263" t="str">
        <f t="shared" si="9"/>
        <v>-</v>
      </c>
      <c r="AE89" s="276"/>
      <c r="AF89" s="276"/>
      <c r="AG89" s="276"/>
      <c r="AH89" s="276"/>
      <c r="AI89" s="276"/>
      <c r="AJ89" s="12"/>
      <c r="AK89" s="261" t="s">
        <v>4</v>
      </c>
      <c r="AL89" s="16"/>
      <c r="AM89" s="261" t="s">
        <v>23</v>
      </c>
      <c r="AN89" s="263" t="str">
        <f t="shared" si="10"/>
        <v>-</v>
      </c>
      <c r="AO89" s="102"/>
      <c r="AP89" s="335"/>
      <c r="AQ89" s="335"/>
      <c r="AR89" s="335"/>
      <c r="AS89" s="18"/>
      <c r="AT89" s="18"/>
      <c r="AU89" s="155"/>
      <c r="AV89" s="22"/>
      <c r="AW89" s="22"/>
      <c r="AX89" s="155"/>
      <c r="AY89" s="156"/>
      <c r="AZ89" s="155"/>
      <c r="BA89" s="22"/>
      <c r="BB89" s="22"/>
      <c r="BC89" s="156"/>
      <c r="BD89" s="156"/>
      <c r="BE89" s="156"/>
      <c r="BF89" s="157"/>
      <c r="BG89" s="154"/>
      <c r="BH89" s="31"/>
      <c r="BI89" s="31"/>
      <c r="BJ89" s="18"/>
      <c r="BK89" s="18"/>
      <c r="BL89" s="154"/>
      <c r="BM89" s="31"/>
      <c r="BN89" s="31"/>
      <c r="BO89" s="18"/>
      <c r="BP89" s="18"/>
      <c r="BQ89" s="2"/>
      <c r="BR89" s="22"/>
      <c r="BS89" s="98"/>
      <c r="BT89" s="154"/>
      <c r="BU89" s="154"/>
      <c r="BV89" s="154"/>
      <c r="BW89" s="31"/>
      <c r="BX89" s="154"/>
      <c r="BY89" s="154"/>
      <c r="BZ89" s="31"/>
      <c r="CA89" s="154"/>
      <c r="CB89" s="154"/>
      <c r="CC89" s="18"/>
      <c r="CD89" s="18"/>
      <c r="CE89" s="26"/>
      <c r="CF89" s="26"/>
      <c r="CG89" s="26"/>
      <c r="CH89" s="18"/>
      <c r="CI89" s="18"/>
      <c r="CJ89" s="206"/>
      <c r="CK89" s="9"/>
      <c r="CL89" s="156"/>
      <c r="CM89" s="22"/>
      <c r="CN89" s="22"/>
      <c r="CO89" s="22"/>
      <c r="CP89" s="18"/>
      <c r="CQ89" s="98"/>
      <c r="CR89" s="294"/>
      <c r="CS89" s="26"/>
      <c r="CT89" s="26"/>
      <c r="CU89" s="26"/>
      <c r="CV89" s="18"/>
      <c r="CW89" s="18"/>
      <c r="CX89" s="26"/>
      <c r="CY89" s="26"/>
      <c r="CZ89" s="26"/>
      <c r="DA89" s="18"/>
      <c r="DB89" s="18"/>
      <c r="DC89" s="31"/>
      <c r="DD89" s="31"/>
      <c r="DE89" s="31"/>
      <c r="DF89" s="9"/>
      <c r="DG89" s="31"/>
      <c r="DH89" s="31"/>
      <c r="DI89" s="31"/>
      <c r="DJ89" s="9"/>
      <c r="DK89" s="31"/>
      <c r="DL89" s="31"/>
      <c r="DM89" s="31"/>
      <c r="DN89" s="9"/>
      <c r="DO89" s="31"/>
      <c r="DP89" s="31"/>
      <c r="DQ89" s="31"/>
      <c r="DR89" s="9"/>
      <c r="DS89" s="286"/>
      <c r="DT89" s="31"/>
      <c r="DU89" s="31"/>
      <c r="DV89" s="31"/>
      <c r="DW89" s="9"/>
      <c r="DX89" s="9"/>
      <c r="DY89" s="286"/>
      <c r="DZ89" s="286"/>
      <c r="EA89" s="291"/>
      <c r="EB89" s="9"/>
      <c r="EC89" s="94"/>
      <c r="ED89" s="286"/>
      <c r="EE89" s="31"/>
      <c r="EF89" s="31"/>
      <c r="EG89" s="31"/>
      <c r="EH89" s="9"/>
      <c r="EI89" s="9"/>
      <c r="EJ89" s="286"/>
      <c r="EK89" s="286"/>
      <c r="EL89" s="286"/>
      <c r="EM89" s="30"/>
      <c r="EN89" s="250"/>
      <c r="EO89" s="9"/>
      <c r="EP89" s="286"/>
      <c r="EQ89" s="31"/>
      <c r="ER89" s="31"/>
      <c r="ES89" s="31"/>
      <c r="ET89" s="9"/>
      <c r="EU89" s="9"/>
      <c r="EV89" s="123"/>
      <c r="EW89" s="188"/>
      <c r="EX89" s="188"/>
      <c r="EY89" s="31"/>
      <c r="EZ89" s="31"/>
      <c r="FA89" s="31"/>
      <c r="FB89" s="9"/>
      <c r="FC89" s="94"/>
      <c r="FD89" s="31"/>
      <c r="FE89" s="31"/>
      <c r="FF89" s="31"/>
      <c r="FG89" s="9"/>
      <c r="FH89" s="94"/>
      <c r="FI89" s="188"/>
      <c r="FJ89" s="424"/>
      <c r="FK89" s="123"/>
      <c r="FL89" s="123"/>
      <c r="FM89" s="29"/>
      <c r="FN89" s="29"/>
      <c r="FO89" s="29"/>
      <c r="FP89" s="94"/>
      <c r="FQ89" s="29"/>
      <c r="FR89" s="29"/>
      <c r="FS89" s="29"/>
      <c r="FT89" s="94"/>
      <c r="FU89" s="29"/>
      <c r="FV89" s="29"/>
      <c r="FW89" s="29"/>
      <c r="FX89" s="94"/>
      <c r="FY89" s="201"/>
      <c r="FZ89" s="26"/>
      <c r="GA89" s="22"/>
      <c r="GB89" s="22"/>
      <c r="GC89" s="9"/>
      <c r="GD89" s="22"/>
      <c r="GE89" s="22"/>
      <c r="GF89" s="123"/>
      <c r="GG89" s="122"/>
      <c r="GH89" s="122"/>
      <c r="GI89" s="122"/>
      <c r="GJ89" s="120"/>
      <c r="GK89" s="123"/>
      <c r="GL89" s="195"/>
    </row>
    <row r="90" spans="1:194" ht="16" customHeight="1" x14ac:dyDescent="0.3">
      <c r="A90" s="150">
        <v>85</v>
      </c>
      <c r="B90" s="11"/>
      <c r="C90" s="11"/>
      <c r="D90" s="3"/>
      <c r="E90" s="3"/>
      <c r="F90" s="5" t="str">
        <f t="shared" ref="F90" si="11">IF(D90="", "",  "SR")</f>
        <v/>
      </c>
      <c r="G90" s="5" t="s">
        <v>33</v>
      </c>
      <c r="H90" s="6" t="str">
        <f t="shared" ref="H90" si="12">IF(D90="", "-", D90)</f>
        <v>-</v>
      </c>
      <c r="I90" s="6" t="s">
        <v>33</v>
      </c>
      <c r="J90" s="7" t="str">
        <f t="shared" ref="J90" si="13">IF(E90="", "-", E90)</f>
        <v>-</v>
      </c>
      <c r="K90" s="22"/>
      <c r="L90" s="22"/>
      <c r="M90" s="22"/>
      <c r="N90" s="246"/>
      <c r="O90" s="246"/>
      <c r="P90" s="246"/>
      <c r="Q90" s="12"/>
      <c r="R90" s="4"/>
      <c r="S90" s="4"/>
      <c r="T90" s="4"/>
      <c r="U90" s="4"/>
      <c r="V90" s="4"/>
      <c r="W90" s="18"/>
      <c r="X90" s="255"/>
      <c r="Y90" s="275"/>
      <c r="Z90" s="12"/>
      <c r="AA90" s="261" t="s">
        <v>4</v>
      </c>
      <c r="AB90" s="262"/>
      <c r="AC90" s="261" t="s">
        <v>6</v>
      </c>
      <c r="AD90" s="263" t="str">
        <f t="shared" si="9"/>
        <v>-</v>
      </c>
      <c r="AE90" s="276"/>
      <c r="AF90" s="276"/>
      <c r="AG90" s="276"/>
      <c r="AH90" s="276"/>
      <c r="AI90" s="276"/>
      <c r="AJ90" s="12"/>
      <c r="AK90" s="261" t="s">
        <v>4</v>
      </c>
      <c r="AL90" s="16"/>
      <c r="AM90" s="261" t="s">
        <v>6</v>
      </c>
      <c r="AN90" s="263" t="str">
        <f t="shared" ref="AN90" si="14">IF(AL90="", "-", AJ90/AL90)</f>
        <v>-</v>
      </c>
      <c r="AO90" s="102"/>
      <c r="AP90" s="335"/>
      <c r="AQ90" s="335"/>
      <c r="AR90" s="335"/>
      <c r="AS90" s="18"/>
      <c r="AT90" s="18"/>
      <c r="AU90" s="155"/>
      <c r="AV90" s="22"/>
      <c r="AW90" s="22"/>
      <c r="AX90" s="155"/>
      <c r="AY90" s="156"/>
      <c r="AZ90" s="155"/>
      <c r="BA90" s="22"/>
      <c r="BB90" s="22"/>
      <c r="BC90" s="156"/>
      <c r="BD90" s="156"/>
      <c r="BE90" s="156"/>
      <c r="BF90" s="157"/>
      <c r="BG90" s="154"/>
      <c r="BH90" s="31"/>
      <c r="BI90" s="31"/>
      <c r="BJ90" s="18"/>
      <c r="BK90" s="18"/>
      <c r="BL90" s="154"/>
      <c r="BM90" s="31"/>
      <c r="BN90" s="31"/>
      <c r="BO90" s="18"/>
      <c r="BP90" s="18"/>
      <c r="BQ90" s="2"/>
      <c r="BR90" s="22"/>
      <c r="BS90" s="98"/>
      <c r="BT90" s="154"/>
      <c r="BU90" s="154"/>
      <c r="BV90" s="154"/>
      <c r="BW90" s="31"/>
      <c r="BX90" s="154"/>
      <c r="BY90" s="154"/>
      <c r="BZ90" s="31"/>
      <c r="CA90" s="154"/>
      <c r="CB90" s="154"/>
      <c r="CC90" s="18"/>
      <c r="CD90" s="18"/>
      <c r="CE90" s="26"/>
      <c r="CF90" s="26"/>
      <c r="CG90" s="26"/>
      <c r="CH90" s="18"/>
      <c r="CI90" s="18"/>
      <c r="CJ90" s="206"/>
      <c r="CK90" s="9"/>
      <c r="CL90" s="156"/>
      <c r="CM90" s="22"/>
      <c r="CN90" s="22"/>
      <c r="CO90" s="22"/>
      <c r="CP90" s="18"/>
      <c r="CQ90" s="98"/>
      <c r="CR90" s="294"/>
      <c r="CS90" s="26"/>
      <c r="CT90" s="26"/>
      <c r="CU90" s="26"/>
      <c r="CV90" s="18"/>
      <c r="CW90" s="18"/>
      <c r="CX90" s="26"/>
      <c r="CY90" s="26"/>
      <c r="CZ90" s="26"/>
      <c r="DA90" s="18"/>
      <c r="DB90" s="18"/>
      <c r="DC90" s="31"/>
      <c r="DD90" s="31"/>
      <c r="DE90" s="31"/>
      <c r="DF90" s="9"/>
      <c r="DG90" s="31"/>
      <c r="DH90" s="31"/>
      <c r="DI90" s="31"/>
      <c r="DJ90" s="9"/>
      <c r="DK90" s="31"/>
      <c r="DL90" s="31"/>
      <c r="DM90" s="31"/>
      <c r="DN90" s="9"/>
      <c r="DO90" s="31"/>
      <c r="DP90" s="31"/>
      <c r="DQ90" s="31"/>
      <c r="DR90" s="9"/>
      <c r="DS90" s="286"/>
      <c r="DT90" s="31"/>
      <c r="DU90" s="31"/>
      <c r="DV90" s="31"/>
      <c r="DW90" s="9"/>
      <c r="DX90" s="9"/>
      <c r="DY90" s="286"/>
      <c r="DZ90" s="286"/>
      <c r="EA90" s="291"/>
      <c r="EB90" s="9"/>
      <c r="EC90" s="94"/>
      <c r="ED90" s="286"/>
      <c r="EE90" s="31"/>
      <c r="EF90" s="31"/>
      <c r="EG90" s="31"/>
      <c r="EH90" s="9"/>
      <c r="EI90" s="9"/>
      <c r="EJ90" s="286"/>
      <c r="EK90" s="286"/>
      <c r="EL90" s="286"/>
      <c r="EM90" s="30"/>
      <c r="EN90" s="250"/>
      <c r="EO90" s="9"/>
      <c r="EP90" s="286"/>
      <c r="EQ90" s="31"/>
      <c r="ER90" s="31"/>
      <c r="ES90" s="31"/>
      <c r="ET90" s="9"/>
      <c r="EU90" s="9"/>
      <c r="EV90" s="123"/>
      <c r="EW90" s="188"/>
      <c r="EX90" s="188"/>
      <c r="EY90" s="31"/>
      <c r="EZ90" s="31"/>
      <c r="FA90" s="31"/>
      <c r="FB90" s="9"/>
      <c r="FC90" s="94"/>
      <c r="FD90" s="31"/>
      <c r="FE90" s="31"/>
      <c r="FF90" s="31"/>
      <c r="FG90" s="9"/>
      <c r="FH90" s="94"/>
      <c r="FI90" s="188"/>
      <c r="FJ90" s="424"/>
      <c r="FK90" s="123"/>
      <c r="FL90" s="123"/>
      <c r="FM90" s="154"/>
      <c r="FN90" s="154"/>
      <c r="FO90" s="154"/>
      <c r="FP90" s="94"/>
      <c r="FQ90" s="154"/>
      <c r="FR90" s="154"/>
      <c r="FS90" s="154"/>
      <c r="FT90" s="94"/>
      <c r="FU90" s="29"/>
      <c r="FV90" s="29"/>
      <c r="FW90" s="29"/>
      <c r="FX90" s="94"/>
      <c r="FY90" s="201"/>
      <c r="FZ90" s="26"/>
      <c r="GA90" s="22"/>
      <c r="GB90" s="22"/>
      <c r="GC90" s="9"/>
      <c r="GD90" s="22"/>
      <c r="GE90" s="22"/>
      <c r="GF90" s="123"/>
      <c r="GG90" s="122"/>
      <c r="GH90" s="122"/>
      <c r="GI90" s="122"/>
      <c r="GJ90" s="120"/>
      <c r="GK90" s="123"/>
      <c r="GL90" s="195"/>
    </row>
    <row r="91" spans="1:194" ht="16" customHeight="1" x14ac:dyDescent="0.3">
      <c r="A91" s="249">
        <v>86</v>
      </c>
      <c r="B91" s="234"/>
      <c r="C91" s="234"/>
      <c r="D91" s="235"/>
      <c r="E91" s="235"/>
      <c r="F91" s="236" t="str">
        <f t="shared" ref="F91:F98" si="15">IF(D91="", "",  "SR")</f>
        <v/>
      </c>
      <c r="G91" s="236" t="s">
        <v>33</v>
      </c>
      <c r="H91" s="237" t="str">
        <f t="shared" ref="H91:H98" si="16">IF(D91="", "-", D91)</f>
        <v>-</v>
      </c>
      <c r="I91" s="237" t="s">
        <v>33</v>
      </c>
      <c r="J91" s="238" t="str">
        <f t="shared" ref="J91:J98" si="17">IF(E91="", "-", E91)</f>
        <v>-</v>
      </c>
      <c r="K91" s="28"/>
      <c r="L91" s="28"/>
      <c r="M91" s="28"/>
      <c r="N91" s="247"/>
      <c r="O91" s="247"/>
      <c r="P91" s="247"/>
      <c r="Q91" s="239"/>
      <c r="R91" s="27"/>
      <c r="S91" s="27"/>
      <c r="T91" s="27"/>
      <c r="U91" s="27"/>
      <c r="V91" s="27"/>
      <c r="W91" s="240"/>
      <c r="X91" s="257"/>
      <c r="Y91" s="275"/>
      <c r="Z91" s="239"/>
      <c r="AA91" s="264" t="s">
        <v>4</v>
      </c>
      <c r="AB91" s="262"/>
      <c r="AC91" s="264" t="s">
        <v>6</v>
      </c>
      <c r="AD91" s="263" t="str">
        <f t="shared" si="9"/>
        <v>-</v>
      </c>
      <c r="AE91" s="277"/>
      <c r="AF91" s="277"/>
      <c r="AG91" s="277"/>
      <c r="AH91" s="277"/>
      <c r="AI91" s="277"/>
      <c r="AJ91" s="239"/>
      <c r="AK91" s="264" t="s">
        <v>22</v>
      </c>
      <c r="AL91" s="241"/>
      <c r="AM91" s="264" t="s">
        <v>23</v>
      </c>
      <c r="AN91" s="265" t="str">
        <f t="shared" ref="AN91:AN98" si="18">IF(AL91="", "-", AJ91/AL91)</f>
        <v>-</v>
      </c>
      <c r="AO91" s="102"/>
      <c r="AP91" s="335"/>
      <c r="AQ91" s="335"/>
      <c r="AR91" s="335"/>
      <c r="AS91" s="18"/>
      <c r="AT91" s="18"/>
      <c r="AU91" s="155"/>
      <c r="AV91" s="22"/>
      <c r="AW91" s="22"/>
      <c r="AX91" s="155"/>
      <c r="AY91" s="156"/>
      <c r="AZ91" s="155"/>
      <c r="BA91" s="22"/>
      <c r="BB91" s="22"/>
      <c r="BC91" s="156"/>
      <c r="BD91" s="156"/>
      <c r="BE91" s="156"/>
      <c r="BF91" s="157"/>
      <c r="BG91" s="154"/>
      <c r="BH91" s="31"/>
      <c r="BI91" s="31"/>
      <c r="BJ91" s="18"/>
      <c r="BK91" s="18"/>
      <c r="BL91" s="154"/>
      <c r="BM91" s="31"/>
      <c r="BN91" s="31"/>
      <c r="BO91" s="18"/>
      <c r="BP91" s="18"/>
      <c r="BQ91" s="2"/>
      <c r="BR91" s="22"/>
      <c r="BS91" s="98"/>
      <c r="BT91" s="154"/>
      <c r="BU91" s="154"/>
      <c r="BV91" s="154"/>
      <c r="BW91" s="31"/>
      <c r="BX91" s="154"/>
      <c r="BY91" s="154"/>
      <c r="BZ91" s="31"/>
      <c r="CA91" s="154"/>
      <c r="CB91" s="154"/>
      <c r="CC91" s="18"/>
      <c r="CD91" s="18"/>
      <c r="CE91" s="26"/>
      <c r="CF91" s="26"/>
      <c r="CG91" s="26"/>
      <c r="CH91" s="18"/>
      <c r="CI91" s="18"/>
      <c r="CJ91" s="206"/>
      <c r="CK91" s="9"/>
      <c r="CL91" s="156"/>
      <c r="CM91" s="22"/>
      <c r="CN91" s="22"/>
      <c r="CO91" s="22"/>
      <c r="CP91" s="18"/>
      <c r="CQ91" s="98"/>
      <c r="CR91" s="294"/>
      <c r="CS91" s="26"/>
      <c r="CT91" s="26"/>
      <c r="CU91" s="26"/>
      <c r="CV91" s="18"/>
      <c r="CW91" s="18"/>
      <c r="CX91" s="26"/>
      <c r="CY91" s="26"/>
      <c r="CZ91" s="26"/>
      <c r="DA91" s="18"/>
      <c r="DB91" s="18"/>
      <c r="DC91" s="31"/>
      <c r="DD91" s="31"/>
      <c r="DE91" s="31"/>
      <c r="DF91" s="9"/>
      <c r="DG91" s="31"/>
      <c r="DH91" s="31"/>
      <c r="DI91" s="31"/>
      <c r="DJ91" s="9"/>
      <c r="DK91" s="31"/>
      <c r="DL91" s="31"/>
      <c r="DM91" s="31"/>
      <c r="DN91" s="9"/>
      <c r="DO91" s="31"/>
      <c r="DP91" s="31"/>
      <c r="DQ91" s="31"/>
      <c r="DR91" s="9"/>
      <c r="DS91" s="286"/>
      <c r="DT91" s="31"/>
      <c r="DU91" s="31"/>
      <c r="DV91" s="31"/>
      <c r="DW91" s="9"/>
      <c r="DX91" s="9"/>
      <c r="DY91" s="286"/>
      <c r="DZ91" s="286"/>
      <c r="EA91" s="291"/>
      <c r="EB91" s="9"/>
      <c r="EC91" s="94"/>
      <c r="ED91" s="286"/>
      <c r="EE91" s="31"/>
      <c r="EF91" s="31"/>
      <c r="EG91" s="31"/>
      <c r="EH91" s="9"/>
      <c r="EI91" s="9"/>
      <c r="EJ91" s="286"/>
      <c r="EK91" s="286"/>
      <c r="EL91" s="286"/>
      <c r="EM91" s="30"/>
      <c r="EN91" s="250"/>
      <c r="EO91" s="9"/>
      <c r="EP91" s="286"/>
      <c r="EQ91" s="31"/>
      <c r="ER91" s="31"/>
      <c r="ES91" s="31"/>
      <c r="ET91" s="9"/>
      <c r="EU91" s="9"/>
      <c r="EV91" s="123"/>
      <c r="EW91" s="243"/>
      <c r="EX91" s="243"/>
      <c r="EY91" s="31"/>
      <c r="EZ91" s="31"/>
      <c r="FA91" s="31"/>
      <c r="FB91" s="9"/>
      <c r="FC91" s="94"/>
      <c r="FD91" s="31"/>
      <c r="FE91" s="31"/>
      <c r="FF91" s="31"/>
      <c r="FG91" s="9"/>
      <c r="FH91" s="94"/>
      <c r="FI91" s="243"/>
      <c r="FJ91" s="424"/>
      <c r="FK91" s="123"/>
      <c r="FL91" s="123"/>
      <c r="FM91" s="29"/>
      <c r="FN91" s="29"/>
      <c r="FO91" s="29"/>
      <c r="FP91" s="93"/>
      <c r="FQ91" s="29"/>
      <c r="FR91" s="29"/>
      <c r="FS91" s="29"/>
      <c r="FT91" s="93"/>
      <c r="FU91" s="29"/>
      <c r="FV91" s="29"/>
      <c r="FW91" s="29"/>
      <c r="FX91" s="94"/>
      <c r="FY91" s="201"/>
      <c r="FZ91" s="26"/>
      <c r="GA91" s="22"/>
      <c r="GB91" s="22"/>
      <c r="GC91" s="9"/>
      <c r="GD91" s="22"/>
      <c r="GE91" s="22"/>
      <c r="GF91" s="123"/>
      <c r="GG91" s="122"/>
      <c r="GH91" s="122"/>
      <c r="GI91" s="122"/>
      <c r="GJ91" s="120"/>
      <c r="GK91" s="123"/>
      <c r="GL91" s="195"/>
    </row>
    <row r="92" spans="1:194" ht="16" customHeight="1" x14ac:dyDescent="0.3">
      <c r="A92" s="249">
        <v>87</v>
      </c>
      <c r="B92" s="11"/>
      <c r="C92" s="11"/>
      <c r="D92" s="3"/>
      <c r="E92" s="3"/>
      <c r="F92" s="5" t="str">
        <f t="shared" si="15"/>
        <v/>
      </c>
      <c r="G92" s="5" t="s">
        <v>33</v>
      </c>
      <c r="H92" s="6" t="str">
        <f t="shared" si="16"/>
        <v>-</v>
      </c>
      <c r="I92" s="6" t="s">
        <v>33</v>
      </c>
      <c r="J92" s="7" t="str">
        <f t="shared" si="17"/>
        <v>-</v>
      </c>
      <c r="K92" s="22"/>
      <c r="L92" s="22"/>
      <c r="M92" s="22"/>
      <c r="N92" s="246"/>
      <c r="O92" s="246"/>
      <c r="P92" s="246"/>
      <c r="Q92" s="12"/>
      <c r="R92" s="4"/>
      <c r="S92" s="4"/>
      <c r="T92" s="4"/>
      <c r="U92" s="4"/>
      <c r="V92" s="4"/>
      <c r="W92" s="18"/>
      <c r="X92" s="255"/>
      <c r="Y92" s="275"/>
      <c r="Z92" s="12"/>
      <c r="AA92" s="261" t="s">
        <v>4</v>
      </c>
      <c r="AB92" s="262"/>
      <c r="AC92" s="261" t="s">
        <v>6</v>
      </c>
      <c r="AD92" s="263" t="str">
        <f t="shared" si="9"/>
        <v>-</v>
      </c>
      <c r="AE92" s="276"/>
      <c r="AF92" s="276"/>
      <c r="AG92" s="276"/>
      <c r="AH92" s="276"/>
      <c r="AI92" s="276"/>
      <c r="AJ92" s="12"/>
      <c r="AK92" s="261" t="s">
        <v>22</v>
      </c>
      <c r="AL92" s="16"/>
      <c r="AM92" s="261" t="s">
        <v>23</v>
      </c>
      <c r="AN92" s="263" t="str">
        <f t="shared" si="18"/>
        <v>-</v>
      </c>
      <c r="AO92" s="102"/>
      <c r="AP92" s="335"/>
      <c r="AQ92" s="335"/>
      <c r="AR92" s="335"/>
      <c r="AS92" s="18"/>
      <c r="AT92" s="18"/>
      <c r="AU92" s="155"/>
      <c r="AV92" s="22"/>
      <c r="AW92" s="22"/>
      <c r="AX92" s="155"/>
      <c r="AY92" s="156"/>
      <c r="AZ92" s="155"/>
      <c r="BA92" s="22"/>
      <c r="BB92" s="22"/>
      <c r="BC92" s="156"/>
      <c r="BD92" s="156"/>
      <c r="BE92" s="156"/>
      <c r="BF92" s="157"/>
      <c r="BG92" s="154"/>
      <c r="BH92" s="31"/>
      <c r="BI92" s="31"/>
      <c r="BJ92" s="18"/>
      <c r="BK92" s="18"/>
      <c r="BL92" s="154"/>
      <c r="BM92" s="31"/>
      <c r="BN92" s="31"/>
      <c r="BO92" s="18"/>
      <c r="BP92" s="18"/>
      <c r="BQ92" s="2"/>
      <c r="BR92" s="22"/>
      <c r="BS92" s="98"/>
      <c r="BT92" s="154"/>
      <c r="BU92" s="154"/>
      <c r="BV92" s="154"/>
      <c r="BW92" s="31"/>
      <c r="BX92" s="154"/>
      <c r="BY92" s="154"/>
      <c r="BZ92" s="31"/>
      <c r="CA92" s="154"/>
      <c r="CB92" s="154"/>
      <c r="CC92" s="18"/>
      <c r="CD92" s="18"/>
      <c r="CE92" s="26"/>
      <c r="CF92" s="26"/>
      <c r="CG92" s="26"/>
      <c r="CH92" s="18"/>
      <c r="CI92" s="18"/>
      <c r="CJ92" s="206"/>
      <c r="CK92" s="9"/>
      <c r="CL92" s="156"/>
      <c r="CM92" s="22"/>
      <c r="CN92" s="22"/>
      <c r="CO92" s="22"/>
      <c r="CP92" s="18"/>
      <c r="CQ92" s="98"/>
      <c r="CR92" s="294"/>
      <c r="CS92" s="26"/>
      <c r="CT92" s="26"/>
      <c r="CU92" s="26"/>
      <c r="CV92" s="18"/>
      <c r="CW92" s="18"/>
      <c r="CX92" s="26"/>
      <c r="CY92" s="26"/>
      <c r="CZ92" s="26"/>
      <c r="DA92" s="18"/>
      <c r="DB92" s="18"/>
      <c r="DC92" s="31"/>
      <c r="DD92" s="31"/>
      <c r="DE92" s="31"/>
      <c r="DF92" s="9"/>
      <c r="DG92" s="31"/>
      <c r="DH92" s="31"/>
      <c r="DI92" s="31"/>
      <c r="DJ92" s="9"/>
      <c r="DK92" s="31"/>
      <c r="DL92" s="31"/>
      <c r="DM92" s="31"/>
      <c r="DN92" s="9"/>
      <c r="DO92" s="31"/>
      <c r="DP92" s="31"/>
      <c r="DQ92" s="31"/>
      <c r="DR92" s="9"/>
      <c r="DS92" s="286"/>
      <c r="DT92" s="31"/>
      <c r="DU92" s="31"/>
      <c r="DV92" s="31"/>
      <c r="DW92" s="9"/>
      <c r="DX92" s="9"/>
      <c r="DY92" s="286"/>
      <c r="DZ92" s="286"/>
      <c r="EA92" s="291"/>
      <c r="EB92" s="9"/>
      <c r="EC92" s="94"/>
      <c r="ED92" s="286"/>
      <c r="EE92" s="31"/>
      <c r="EF92" s="31"/>
      <c r="EG92" s="31"/>
      <c r="EH92" s="9"/>
      <c r="EI92" s="9"/>
      <c r="EJ92" s="286"/>
      <c r="EK92" s="286"/>
      <c r="EL92" s="286"/>
      <c r="EM92" s="30"/>
      <c r="EN92" s="250"/>
      <c r="EO92" s="9"/>
      <c r="EP92" s="286"/>
      <c r="EQ92" s="31"/>
      <c r="ER92" s="31"/>
      <c r="ES92" s="31"/>
      <c r="ET92" s="9"/>
      <c r="EU92" s="9"/>
      <c r="EV92" s="123"/>
      <c r="EW92" s="188"/>
      <c r="EX92" s="188"/>
      <c r="EY92" s="31"/>
      <c r="EZ92" s="31"/>
      <c r="FA92" s="31"/>
      <c r="FB92" s="9"/>
      <c r="FC92" s="94"/>
      <c r="FD92" s="31"/>
      <c r="FE92" s="31"/>
      <c r="FF92" s="31"/>
      <c r="FG92" s="9"/>
      <c r="FH92" s="94"/>
      <c r="FI92" s="188"/>
      <c r="FJ92" s="424"/>
      <c r="FK92" s="123"/>
      <c r="FL92" s="123"/>
      <c r="FM92" s="29"/>
      <c r="FN92" s="29"/>
      <c r="FO92" s="29"/>
      <c r="FP92" s="94"/>
      <c r="FQ92" s="29"/>
      <c r="FR92" s="29"/>
      <c r="FS92" s="29"/>
      <c r="FT92" s="94"/>
      <c r="FU92" s="29"/>
      <c r="FV92" s="29"/>
      <c r="FW92" s="29"/>
      <c r="FX92" s="94"/>
      <c r="FY92" s="201"/>
      <c r="FZ92" s="26"/>
      <c r="GA92" s="22"/>
      <c r="GB92" s="22"/>
      <c r="GC92" s="9"/>
      <c r="GD92" s="22"/>
      <c r="GE92" s="22"/>
      <c r="GF92" s="123"/>
      <c r="GG92" s="122"/>
      <c r="GH92" s="122"/>
      <c r="GI92" s="122"/>
      <c r="GJ92" s="120"/>
      <c r="GK92" s="123"/>
      <c r="GL92" s="195"/>
    </row>
    <row r="93" spans="1:194" ht="16" customHeight="1" x14ac:dyDescent="0.3">
      <c r="A93" s="249">
        <v>88</v>
      </c>
      <c r="B93" s="11"/>
      <c r="C93" s="11"/>
      <c r="D93" s="3"/>
      <c r="E93" s="3"/>
      <c r="F93" s="5" t="str">
        <f t="shared" si="15"/>
        <v/>
      </c>
      <c r="G93" s="5" t="s">
        <v>33</v>
      </c>
      <c r="H93" s="6" t="str">
        <f t="shared" si="16"/>
        <v>-</v>
      </c>
      <c r="I93" s="6" t="s">
        <v>33</v>
      </c>
      <c r="J93" s="7" t="str">
        <f t="shared" si="17"/>
        <v>-</v>
      </c>
      <c r="K93" s="22"/>
      <c r="L93" s="22"/>
      <c r="M93" s="22"/>
      <c r="N93" s="246"/>
      <c r="O93" s="246"/>
      <c r="P93" s="246"/>
      <c r="Q93" s="12"/>
      <c r="R93" s="4"/>
      <c r="S93" s="4"/>
      <c r="T93" s="4"/>
      <c r="U93" s="4"/>
      <c r="V93" s="4"/>
      <c r="W93" s="18"/>
      <c r="X93" s="255"/>
      <c r="Y93" s="275"/>
      <c r="Z93" s="12"/>
      <c r="AA93" s="261" t="s">
        <v>4</v>
      </c>
      <c r="AB93" s="262"/>
      <c r="AC93" s="261" t="s">
        <v>6</v>
      </c>
      <c r="AD93" s="263" t="str">
        <f t="shared" si="9"/>
        <v>-</v>
      </c>
      <c r="AE93" s="276"/>
      <c r="AF93" s="276"/>
      <c r="AG93" s="276"/>
      <c r="AH93" s="276"/>
      <c r="AI93" s="276"/>
      <c r="AJ93" s="12"/>
      <c r="AK93" s="261" t="s">
        <v>22</v>
      </c>
      <c r="AL93" s="16"/>
      <c r="AM93" s="261" t="s">
        <v>23</v>
      </c>
      <c r="AN93" s="263" t="str">
        <f t="shared" si="18"/>
        <v>-</v>
      </c>
      <c r="AO93" s="102"/>
      <c r="AP93" s="335"/>
      <c r="AQ93" s="335"/>
      <c r="AR93" s="335"/>
      <c r="AS93" s="18"/>
      <c r="AT93" s="18"/>
      <c r="AU93" s="155"/>
      <c r="AV93" s="22"/>
      <c r="AW93" s="22"/>
      <c r="AX93" s="155"/>
      <c r="AY93" s="156"/>
      <c r="AZ93" s="155"/>
      <c r="BA93" s="22"/>
      <c r="BB93" s="22"/>
      <c r="BC93" s="156"/>
      <c r="BD93" s="156"/>
      <c r="BE93" s="156"/>
      <c r="BF93" s="157"/>
      <c r="BG93" s="154"/>
      <c r="BH93" s="31"/>
      <c r="BI93" s="31"/>
      <c r="BJ93" s="18"/>
      <c r="BK93" s="18"/>
      <c r="BL93" s="154"/>
      <c r="BM93" s="31"/>
      <c r="BN93" s="31"/>
      <c r="BO93" s="18"/>
      <c r="BP93" s="18"/>
      <c r="BQ93" s="2"/>
      <c r="BR93" s="22"/>
      <c r="BS93" s="98"/>
      <c r="BT93" s="154"/>
      <c r="BU93" s="154"/>
      <c r="BV93" s="154"/>
      <c r="BW93" s="31"/>
      <c r="BX93" s="154"/>
      <c r="BY93" s="154"/>
      <c r="BZ93" s="31"/>
      <c r="CA93" s="154"/>
      <c r="CB93" s="154"/>
      <c r="CC93" s="18"/>
      <c r="CD93" s="18"/>
      <c r="CE93" s="26"/>
      <c r="CF93" s="26"/>
      <c r="CG93" s="26"/>
      <c r="CH93" s="18"/>
      <c r="CI93" s="18"/>
      <c r="CJ93" s="206"/>
      <c r="CK93" s="9"/>
      <c r="CL93" s="156"/>
      <c r="CM93" s="22"/>
      <c r="CN93" s="22"/>
      <c r="CO93" s="22"/>
      <c r="CP93" s="18"/>
      <c r="CQ93" s="98"/>
      <c r="CR93" s="294"/>
      <c r="CS93" s="26"/>
      <c r="CT93" s="26"/>
      <c r="CU93" s="26"/>
      <c r="CV93" s="18"/>
      <c r="CW93" s="18"/>
      <c r="CX93" s="26"/>
      <c r="CY93" s="26"/>
      <c r="CZ93" s="26"/>
      <c r="DA93" s="18"/>
      <c r="DB93" s="18"/>
      <c r="DC93" s="31"/>
      <c r="DD93" s="31"/>
      <c r="DE93" s="31"/>
      <c r="DF93" s="9"/>
      <c r="DG93" s="31"/>
      <c r="DH93" s="31"/>
      <c r="DI93" s="31"/>
      <c r="DJ93" s="9"/>
      <c r="DK93" s="31"/>
      <c r="DL93" s="31"/>
      <c r="DM93" s="31"/>
      <c r="DN93" s="9"/>
      <c r="DO93" s="31"/>
      <c r="DP93" s="31"/>
      <c r="DQ93" s="31"/>
      <c r="DR93" s="9"/>
      <c r="DS93" s="286"/>
      <c r="DT93" s="31"/>
      <c r="DU93" s="31"/>
      <c r="DV93" s="31"/>
      <c r="DW93" s="9"/>
      <c r="DX93" s="9"/>
      <c r="DY93" s="286"/>
      <c r="DZ93" s="286"/>
      <c r="EA93" s="291"/>
      <c r="EB93" s="9"/>
      <c r="EC93" s="94"/>
      <c r="ED93" s="286"/>
      <c r="EE93" s="31"/>
      <c r="EF93" s="31"/>
      <c r="EG93" s="31"/>
      <c r="EH93" s="9"/>
      <c r="EI93" s="9"/>
      <c r="EJ93" s="286"/>
      <c r="EK93" s="286"/>
      <c r="EL93" s="286"/>
      <c r="EM93" s="30"/>
      <c r="EN93" s="250"/>
      <c r="EO93" s="9"/>
      <c r="EP93" s="286"/>
      <c r="EQ93" s="31"/>
      <c r="ER93" s="31"/>
      <c r="ES93" s="31"/>
      <c r="ET93" s="9"/>
      <c r="EU93" s="9"/>
      <c r="EV93" s="123"/>
      <c r="EW93" s="188"/>
      <c r="EX93" s="188"/>
      <c r="EY93" s="31"/>
      <c r="EZ93" s="31"/>
      <c r="FA93" s="31"/>
      <c r="FB93" s="9"/>
      <c r="FC93" s="94"/>
      <c r="FD93" s="31"/>
      <c r="FE93" s="31"/>
      <c r="FF93" s="31"/>
      <c r="FG93" s="9"/>
      <c r="FH93" s="94"/>
      <c r="FI93" s="188"/>
      <c r="FJ93" s="424"/>
      <c r="FK93" s="123"/>
      <c r="FL93" s="123"/>
      <c r="FM93" s="29"/>
      <c r="FN93" s="29"/>
      <c r="FO93" s="29"/>
      <c r="FP93" s="94"/>
      <c r="FQ93" s="29"/>
      <c r="FR93" s="29"/>
      <c r="FS93" s="29"/>
      <c r="FT93" s="94"/>
      <c r="FU93" s="29"/>
      <c r="FV93" s="29"/>
      <c r="FW93" s="29"/>
      <c r="FX93" s="94"/>
      <c r="FY93" s="201"/>
      <c r="FZ93" s="26"/>
      <c r="GA93" s="22"/>
      <c r="GB93" s="22"/>
      <c r="GC93" s="9"/>
      <c r="GD93" s="22"/>
      <c r="GE93" s="22"/>
      <c r="GF93" s="123"/>
      <c r="GG93" s="122"/>
      <c r="GH93" s="122"/>
      <c r="GI93" s="122"/>
      <c r="GJ93" s="120"/>
      <c r="GK93" s="123"/>
      <c r="GL93" s="195"/>
    </row>
    <row r="94" spans="1:194" ht="16" customHeight="1" x14ac:dyDescent="0.3">
      <c r="A94" s="249">
        <v>89</v>
      </c>
      <c r="B94" s="11"/>
      <c r="C94" s="11"/>
      <c r="D94" s="3"/>
      <c r="E94" s="3"/>
      <c r="F94" s="5" t="str">
        <f t="shared" si="15"/>
        <v/>
      </c>
      <c r="G94" s="5" t="s">
        <v>33</v>
      </c>
      <c r="H94" s="6" t="str">
        <f t="shared" si="16"/>
        <v>-</v>
      </c>
      <c r="I94" s="6" t="s">
        <v>33</v>
      </c>
      <c r="J94" s="7" t="str">
        <f t="shared" si="17"/>
        <v>-</v>
      </c>
      <c r="K94" s="22"/>
      <c r="L94" s="22"/>
      <c r="M94" s="22"/>
      <c r="N94" s="246"/>
      <c r="O94" s="246"/>
      <c r="P94" s="246"/>
      <c r="Q94" s="12"/>
      <c r="R94" s="4"/>
      <c r="S94" s="4"/>
      <c r="T94" s="4"/>
      <c r="U94" s="4"/>
      <c r="V94" s="4"/>
      <c r="W94" s="18"/>
      <c r="X94" s="255"/>
      <c r="Y94" s="275"/>
      <c r="Z94" s="12"/>
      <c r="AA94" s="261" t="s">
        <v>4</v>
      </c>
      <c r="AB94" s="262"/>
      <c r="AC94" s="261" t="s">
        <v>6</v>
      </c>
      <c r="AD94" s="263" t="str">
        <f t="shared" si="9"/>
        <v>-</v>
      </c>
      <c r="AE94" s="276"/>
      <c r="AF94" s="276"/>
      <c r="AG94" s="276"/>
      <c r="AH94" s="276"/>
      <c r="AI94" s="276"/>
      <c r="AJ94" s="12"/>
      <c r="AK94" s="261" t="s">
        <v>22</v>
      </c>
      <c r="AL94" s="16"/>
      <c r="AM94" s="261" t="s">
        <v>23</v>
      </c>
      <c r="AN94" s="263" t="str">
        <f t="shared" si="18"/>
        <v>-</v>
      </c>
      <c r="AO94" s="102"/>
      <c r="AP94" s="335"/>
      <c r="AQ94" s="335"/>
      <c r="AR94" s="335"/>
      <c r="AS94" s="18"/>
      <c r="AT94" s="18"/>
      <c r="AU94" s="155"/>
      <c r="AV94" s="22"/>
      <c r="AW94" s="22"/>
      <c r="AX94" s="155"/>
      <c r="AY94" s="156"/>
      <c r="AZ94" s="155"/>
      <c r="BA94" s="22"/>
      <c r="BB94" s="22"/>
      <c r="BC94" s="156"/>
      <c r="BD94" s="156"/>
      <c r="BE94" s="156"/>
      <c r="BF94" s="157"/>
      <c r="BG94" s="154"/>
      <c r="BH94" s="31"/>
      <c r="BI94" s="31"/>
      <c r="BJ94" s="18"/>
      <c r="BK94" s="18"/>
      <c r="BL94" s="154"/>
      <c r="BM94" s="31"/>
      <c r="BN94" s="31"/>
      <c r="BO94" s="18"/>
      <c r="BP94" s="18"/>
      <c r="BQ94" s="2"/>
      <c r="BR94" s="22"/>
      <c r="BS94" s="98"/>
      <c r="BT94" s="154"/>
      <c r="BU94" s="154"/>
      <c r="BV94" s="154"/>
      <c r="BW94" s="31"/>
      <c r="BX94" s="154"/>
      <c r="BY94" s="154"/>
      <c r="BZ94" s="31"/>
      <c r="CA94" s="154"/>
      <c r="CB94" s="154"/>
      <c r="CC94" s="18"/>
      <c r="CD94" s="18"/>
      <c r="CE94" s="26"/>
      <c r="CF94" s="26"/>
      <c r="CG94" s="26"/>
      <c r="CH94" s="18"/>
      <c r="CI94" s="18"/>
      <c r="CJ94" s="206"/>
      <c r="CK94" s="9"/>
      <c r="CL94" s="156"/>
      <c r="CM94" s="22"/>
      <c r="CN94" s="22"/>
      <c r="CO94" s="22"/>
      <c r="CP94" s="18"/>
      <c r="CQ94" s="98"/>
      <c r="CR94" s="294"/>
      <c r="CS94" s="26"/>
      <c r="CT94" s="26"/>
      <c r="CU94" s="26"/>
      <c r="CV94" s="18"/>
      <c r="CW94" s="18"/>
      <c r="CX94" s="26"/>
      <c r="CY94" s="26"/>
      <c r="CZ94" s="26"/>
      <c r="DA94" s="18"/>
      <c r="DB94" s="18"/>
      <c r="DC94" s="31"/>
      <c r="DD94" s="31"/>
      <c r="DE94" s="31"/>
      <c r="DF94" s="9"/>
      <c r="DG94" s="31"/>
      <c r="DH94" s="31"/>
      <c r="DI94" s="31"/>
      <c r="DJ94" s="9"/>
      <c r="DK94" s="31"/>
      <c r="DL94" s="31"/>
      <c r="DM94" s="31"/>
      <c r="DN94" s="9"/>
      <c r="DO94" s="31"/>
      <c r="DP94" s="31"/>
      <c r="DQ94" s="31"/>
      <c r="DR94" s="9"/>
      <c r="DS94" s="286"/>
      <c r="DT94" s="31"/>
      <c r="DU94" s="31"/>
      <c r="DV94" s="31"/>
      <c r="DW94" s="9"/>
      <c r="DX94" s="9"/>
      <c r="DY94" s="286"/>
      <c r="DZ94" s="286"/>
      <c r="EA94" s="291"/>
      <c r="EB94" s="9"/>
      <c r="EC94" s="94"/>
      <c r="ED94" s="286"/>
      <c r="EE94" s="31"/>
      <c r="EF94" s="31"/>
      <c r="EG94" s="31"/>
      <c r="EH94" s="9"/>
      <c r="EI94" s="9"/>
      <c r="EJ94" s="286"/>
      <c r="EK94" s="286"/>
      <c r="EL94" s="286"/>
      <c r="EM94" s="30"/>
      <c r="EN94" s="250"/>
      <c r="EO94" s="9"/>
      <c r="EP94" s="286"/>
      <c r="EQ94" s="31"/>
      <c r="ER94" s="31"/>
      <c r="ES94" s="31"/>
      <c r="ET94" s="9"/>
      <c r="EU94" s="9"/>
      <c r="EV94" s="123"/>
      <c r="EW94" s="188"/>
      <c r="EX94" s="188"/>
      <c r="EY94" s="31"/>
      <c r="EZ94" s="31"/>
      <c r="FA94" s="31"/>
      <c r="FB94" s="9"/>
      <c r="FC94" s="94"/>
      <c r="FD94" s="31"/>
      <c r="FE94" s="31"/>
      <c r="FF94" s="31"/>
      <c r="FG94" s="9"/>
      <c r="FH94" s="94"/>
      <c r="FI94" s="188"/>
      <c r="FJ94" s="424"/>
      <c r="FK94" s="123"/>
      <c r="FL94" s="123"/>
      <c r="FM94" s="29"/>
      <c r="FN94" s="29"/>
      <c r="FO94" s="29"/>
      <c r="FP94" s="94"/>
      <c r="FQ94" s="29"/>
      <c r="FR94" s="29"/>
      <c r="FS94" s="29"/>
      <c r="FT94" s="94"/>
      <c r="FU94" s="29"/>
      <c r="FV94" s="29"/>
      <c r="FW94" s="29"/>
      <c r="FX94" s="94"/>
      <c r="FY94" s="201"/>
      <c r="FZ94" s="26"/>
      <c r="GA94" s="22"/>
      <c r="GB94" s="22"/>
      <c r="GC94" s="9"/>
      <c r="GD94" s="22"/>
      <c r="GE94" s="22"/>
      <c r="GF94" s="123"/>
      <c r="GG94" s="122"/>
      <c r="GH94" s="122"/>
      <c r="GI94" s="122"/>
      <c r="GJ94" s="120"/>
      <c r="GK94" s="123"/>
      <c r="GL94" s="195"/>
    </row>
    <row r="95" spans="1:194" ht="16" customHeight="1" x14ac:dyDescent="0.3">
      <c r="A95" s="249">
        <v>90</v>
      </c>
      <c r="B95" s="11"/>
      <c r="C95" s="11"/>
      <c r="D95" s="3"/>
      <c r="E95" s="3"/>
      <c r="F95" s="5" t="str">
        <f t="shared" si="15"/>
        <v/>
      </c>
      <c r="G95" s="5" t="s">
        <v>33</v>
      </c>
      <c r="H95" s="6" t="str">
        <f t="shared" si="16"/>
        <v>-</v>
      </c>
      <c r="I95" s="6" t="s">
        <v>33</v>
      </c>
      <c r="J95" s="7" t="str">
        <f t="shared" si="17"/>
        <v>-</v>
      </c>
      <c r="K95" s="22"/>
      <c r="L95" s="22"/>
      <c r="M95" s="22"/>
      <c r="N95" s="246"/>
      <c r="O95" s="246"/>
      <c r="P95" s="246"/>
      <c r="Q95" s="12"/>
      <c r="R95" s="4"/>
      <c r="S95" s="4"/>
      <c r="T95" s="4"/>
      <c r="U95" s="4"/>
      <c r="V95" s="4"/>
      <c r="W95" s="18"/>
      <c r="X95" s="255"/>
      <c r="Y95" s="275"/>
      <c r="Z95" s="12"/>
      <c r="AA95" s="261" t="s">
        <v>4</v>
      </c>
      <c r="AB95" s="262"/>
      <c r="AC95" s="261" t="s">
        <v>6</v>
      </c>
      <c r="AD95" s="263" t="str">
        <f t="shared" si="9"/>
        <v>-</v>
      </c>
      <c r="AE95" s="276"/>
      <c r="AF95" s="276"/>
      <c r="AG95" s="276"/>
      <c r="AH95" s="276"/>
      <c r="AI95" s="276"/>
      <c r="AJ95" s="12"/>
      <c r="AK95" s="261" t="s">
        <v>22</v>
      </c>
      <c r="AL95" s="16"/>
      <c r="AM95" s="261" t="s">
        <v>23</v>
      </c>
      <c r="AN95" s="263" t="str">
        <f t="shared" si="18"/>
        <v>-</v>
      </c>
      <c r="AO95" s="102"/>
      <c r="AP95" s="335"/>
      <c r="AQ95" s="335"/>
      <c r="AR95" s="335"/>
      <c r="AS95" s="18"/>
      <c r="AT95" s="18"/>
      <c r="AU95" s="155"/>
      <c r="AV95" s="22"/>
      <c r="AW95" s="22"/>
      <c r="AX95" s="155"/>
      <c r="AY95" s="156"/>
      <c r="AZ95" s="155"/>
      <c r="BA95" s="22"/>
      <c r="BB95" s="22"/>
      <c r="BC95" s="156"/>
      <c r="BD95" s="156"/>
      <c r="BE95" s="156"/>
      <c r="BF95" s="157"/>
      <c r="BG95" s="154"/>
      <c r="BH95" s="31"/>
      <c r="BI95" s="31"/>
      <c r="BJ95" s="18"/>
      <c r="BK95" s="18"/>
      <c r="BL95" s="154"/>
      <c r="BM95" s="31"/>
      <c r="BN95" s="31"/>
      <c r="BO95" s="18"/>
      <c r="BP95" s="18"/>
      <c r="BQ95" s="2"/>
      <c r="BR95" s="22"/>
      <c r="BS95" s="98"/>
      <c r="BT95" s="154"/>
      <c r="BU95" s="154"/>
      <c r="BV95" s="154"/>
      <c r="BW95" s="31"/>
      <c r="BX95" s="154"/>
      <c r="BY95" s="154"/>
      <c r="BZ95" s="31"/>
      <c r="CA95" s="154"/>
      <c r="CB95" s="154"/>
      <c r="CC95" s="18"/>
      <c r="CD95" s="18"/>
      <c r="CE95" s="26"/>
      <c r="CF95" s="26"/>
      <c r="CG95" s="26"/>
      <c r="CH95" s="18"/>
      <c r="CI95" s="18"/>
      <c r="CJ95" s="206"/>
      <c r="CK95" s="9"/>
      <c r="CL95" s="156"/>
      <c r="CM95" s="22"/>
      <c r="CN95" s="22"/>
      <c r="CO95" s="22"/>
      <c r="CP95" s="18"/>
      <c r="CQ95" s="98"/>
      <c r="CR95" s="294"/>
      <c r="CS95" s="26"/>
      <c r="CT95" s="26"/>
      <c r="CU95" s="26"/>
      <c r="CV95" s="18"/>
      <c r="CW95" s="18"/>
      <c r="CX95" s="26"/>
      <c r="CY95" s="26"/>
      <c r="CZ95" s="26"/>
      <c r="DA95" s="18"/>
      <c r="DB95" s="18"/>
      <c r="DC95" s="31"/>
      <c r="DD95" s="31"/>
      <c r="DE95" s="31"/>
      <c r="DF95" s="9"/>
      <c r="DG95" s="31"/>
      <c r="DH95" s="31"/>
      <c r="DI95" s="31"/>
      <c r="DJ95" s="9"/>
      <c r="DK95" s="31"/>
      <c r="DL95" s="31"/>
      <c r="DM95" s="31"/>
      <c r="DN95" s="9"/>
      <c r="DO95" s="31"/>
      <c r="DP95" s="31"/>
      <c r="DQ95" s="31"/>
      <c r="DR95" s="9"/>
      <c r="DS95" s="286"/>
      <c r="DT95" s="31"/>
      <c r="DU95" s="31"/>
      <c r="DV95" s="31"/>
      <c r="DW95" s="9"/>
      <c r="DX95" s="9"/>
      <c r="DY95" s="286"/>
      <c r="DZ95" s="286"/>
      <c r="EA95" s="291"/>
      <c r="EB95" s="9"/>
      <c r="EC95" s="94"/>
      <c r="ED95" s="286"/>
      <c r="EE95" s="31"/>
      <c r="EF95" s="31"/>
      <c r="EG95" s="31"/>
      <c r="EH95" s="9"/>
      <c r="EI95" s="9"/>
      <c r="EJ95" s="286"/>
      <c r="EK95" s="286"/>
      <c r="EL95" s="286"/>
      <c r="EM95" s="30"/>
      <c r="EN95" s="250"/>
      <c r="EO95" s="9"/>
      <c r="EP95" s="286"/>
      <c r="EQ95" s="31"/>
      <c r="ER95" s="31"/>
      <c r="ES95" s="31"/>
      <c r="ET95" s="9"/>
      <c r="EU95" s="9"/>
      <c r="EV95" s="123"/>
      <c r="EW95" s="188"/>
      <c r="EX95" s="188"/>
      <c r="EY95" s="31"/>
      <c r="EZ95" s="31"/>
      <c r="FA95" s="31"/>
      <c r="FB95" s="9"/>
      <c r="FC95" s="94"/>
      <c r="FD95" s="31"/>
      <c r="FE95" s="31"/>
      <c r="FF95" s="31"/>
      <c r="FG95" s="9"/>
      <c r="FH95" s="94"/>
      <c r="FI95" s="188"/>
      <c r="FJ95" s="424"/>
      <c r="FK95" s="123"/>
      <c r="FL95" s="123"/>
      <c r="FM95" s="29"/>
      <c r="FN95" s="29"/>
      <c r="FO95" s="29"/>
      <c r="FP95" s="94"/>
      <c r="FQ95" s="29"/>
      <c r="FR95" s="29"/>
      <c r="FS95" s="29"/>
      <c r="FT95" s="94"/>
      <c r="FU95" s="29"/>
      <c r="FV95" s="29"/>
      <c r="FW95" s="29"/>
      <c r="FX95" s="94"/>
      <c r="FY95" s="201"/>
      <c r="FZ95" s="26"/>
      <c r="GA95" s="22"/>
      <c r="GB95" s="22"/>
      <c r="GC95" s="9"/>
      <c r="GD95" s="22"/>
      <c r="GE95" s="22"/>
      <c r="GF95" s="123"/>
      <c r="GG95" s="122"/>
      <c r="GH95" s="122"/>
      <c r="GI95" s="122"/>
      <c r="GJ95" s="120"/>
      <c r="GK95" s="123"/>
      <c r="GL95" s="195"/>
    </row>
    <row r="96" spans="1:194" ht="16" customHeight="1" x14ac:dyDescent="0.3">
      <c r="A96" s="249">
        <v>91</v>
      </c>
      <c r="B96" s="11"/>
      <c r="C96" s="11"/>
      <c r="D96" s="3"/>
      <c r="E96" s="3"/>
      <c r="F96" s="5" t="str">
        <f t="shared" si="15"/>
        <v/>
      </c>
      <c r="G96" s="5" t="s">
        <v>33</v>
      </c>
      <c r="H96" s="6" t="str">
        <f t="shared" si="16"/>
        <v>-</v>
      </c>
      <c r="I96" s="6" t="s">
        <v>33</v>
      </c>
      <c r="J96" s="7" t="str">
        <f t="shared" si="17"/>
        <v>-</v>
      </c>
      <c r="K96" s="22"/>
      <c r="L96" s="22"/>
      <c r="M96" s="22"/>
      <c r="N96" s="246"/>
      <c r="O96" s="246"/>
      <c r="P96" s="246"/>
      <c r="Q96" s="12"/>
      <c r="R96" s="4"/>
      <c r="S96" s="4"/>
      <c r="T96" s="4"/>
      <c r="U96" s="4"/>
      <c r="V96" s="4"/>
      <c r="W96" s="18"/>
      <c r="X96" s="255"/>
      <c r="Y96" s="275"/>
      <c r="Z96" s="12"/>
      <c r="AA96" s="261" t="s">
        <v>4</v>
      </c>
      <c r="AB96" s="262"/>
      <c r="AC96" s="261" t="s">
        <v>6</v>
      </c>
      <c r="AD96" s="263" t="str">
        <f t="shared" si="9"/>
        <v>-</v>
      </c>
      <c r="AE96" s="276"/>
      <c r="AF96" s="276"/>
      <c r="AG96" s="276"/>
      <c r="AH96" s="276"/>
      <c r="AI96" s="276"/>
      <c r="AJ96" s="12"/>
      <c r="AK96" s="261" t="s">
        <v>22</v>
      </c>
      <c r="AL96" s="16"/>
      <c r="AM96" s="261" t="s">
        <v>23</v>
      </c>
      <c r="AN96" s="263" t="str">
        <f t="shared" si="18"/>
        <v>-</v>
      </c>
      <c r="AO96" s="102"/>
      <c r="AP96" s="335"/>
      <c r="AQ96" s="335"/>
      <c r="AR96" s="335"/>
      <c r="AS96" s="18"/>
      <c r="AT96" s="18"/>
      <c r="AU96" s="155"/>
      <c r="AV96" s="22"/>
      <c r="AW96" s="22"/>
      <c r="AX96" s="155"/>
      <c r="AY96" s="156"/>
      <c r="AZ96" s="155"/>
      <c r="BA96" s="22"/>
      <c r="BB96" s="22"/>
      <c r="BC96" s="156"/>
      <c r="BD96" s="156"/>
      <c r="BE96" s="156"/>
      <c r="BF96" s="157"/>
      <c r="BG96" s="154"/>
      <c r="BH96" s="31"/>
      <c r="BI96" s="31"/>
      <c r="BJ96" s="18"/>
      <c r="BK96" s="18"/>
      <c r="BL96" s="154"/>
      <c r="BM96" s="31"/>
      <c r="BN96" s="31"/>
      <c r="BO96" s="18"/>
      <c r="BP96" s="18"/>
      <c r="BQ96" s="2"/>
      <c r="BR96" s="22"/>
      <c r="BS96" s="98"/>
      <c r="BT96" s="154"/>
      <c r="BU96" s="154"/>
      <c r="BV96" s="154"/>
      <c r="BW96" s="31"/>
      <c r="BX96" s="154"/>
      <c r="BY96" s="154"/>
      <c r="BZ96" s="31"/>
      <c r="CA96" s="154"/>
      <c r="CB96" s="154"/>
      <c r="CC96" s="18"/>
      <c r="CD96" s="18"/>
      <c r="CE96" s="26"/>
      <c r="CF96" s="26"/>
      <c r="CG96" s="26"/>
      <c r="CH96" s="18"/>
      <c r="CI96" s="18"/>
      <c r="CJ96" s="206"/>
      <c r="CK96" s="9"/>
      <c r="CL96" s="156"/>
      <c r="CM96" s="22"/>
      <c r="CN96" s="22"/>
      <c r="CO96" s="22"/>
      <c r="CP96" s="18"/>
      <c r="CQ96" s="98"/>
      <c r="CR96" s="294"/>
      <c r="CS96" s="26"/>
      <c r="CT96" s="26"/>
      <c r="CU96" s="26"/>
      <c r="CV96" s="18"/>
      <c r="CW96" s="18"/>
      <c r="CX96" s="26"/>
      <c r="CY96" s="26"/>
      <c r="CZ96" s="26"/>
      <c r="DA96" s="18"/>
      <c r="DB96" s="18"/>
      <c r="DC96" s="31"/>
      <c r="DD96" s="31"/>
      <c r="DE96" s="31"/>
      <c r="DF96" s="9"/>
      <c r="DG96" s="31"/>
      <c r="DH96" s="31"/>
      <c r="DI96" s="31"/>
      <c r="DJ96" s="9"/>
      <c r="DK96" s="31"/>
      <c r="DL96" s="31"/>
      <c r="DM96" s="31"/>
      <c r="DN96" s="9"/>
      <c r="DO96" s="31"/>
      <c r="DP96" s="31"/>
      <c r="DQ96" s="31"/>
      <c r="DR96" s="9"/>
      <c r="DS96" s="286"/>
      <c r="DT96" s="31"/>
      <c r="DU96" s="31"/>
      <c r="DV96" s="31"/>
      <c r="DW96" s="9"/>
      <c r="DX96" s="9"/>
      <c r="DY96" s="286"/>
      <c r="DZ96" s="286"/>
      <c r="EA96" s="291"/>
      <c r="EB96" s="9"/>
      <c r="EC96" s="94"/>
      <c r="ED96" s="286"/>
      <c r="EE96" s="31"/>
      <c r="EF96" s="31"/>
      <c r="EG96" s="31"/>
      <c r="EH96" s="9"/>
      <c r="EI96" s="9"/>
      <c r="EJ96" s="286"/>
      <c r="EK96" s="286"/>
      <c r="EL96" s="286"/>
      <c r="EM96" s="30"/>
      <c r="EN96" s="250"/>
      <c r="EO96" s="9"/>
      <c r="EP96" s="286"/>
      <c r="EQ96" s="31"/>
      <c r="ER96" s="31"/>
      <c r="ES96" s="31"/>
      <c r="ET96" s="9"/>
      <c r="EU96" s="9"/>
      <c r="EV96" s="123"/>
      <c r="EW96" s="188"/>
      <c r="EX96" s="188"/>
      <c r="EY96" s="31"/>
      <c r="EZ96" s="31"/>
      <c r="FA96" s="31"/>
      <c r="FB96" s="9"/>
      <c r="FC96" s="94"/>
      <c r="FD96" s="31"/>
      <c r="FE96" s="31"/>
      <c r="FF96" s="31"/>
      <c r="FG96" s="9"/>
      <c r="FH96" s="94"/>
      <c r="FI96" s="188"/>
      <c r="FJ96" s="424"/>
      <c r="FK96" s="123"/>
      <c r="FL96" s="123"/>
      <c r="FM96" s="29"/>
      <c r="FN96" s="29"/>
      <c r="FO96" s="29"/>
      <c r="FP96" s="94"/>
      <c r="FQ96" s="29"/>
      <c r="FR96" s="29"/>
      <c r="FS96" s="29"/>
      <c r="FT96" s="94"/>
      <c r="FU96" s="29"/>
      <c r="FV96" s="29"/>
      <c r="FW96" s="29"/>
      <c r="FX96" s="94"/>
      <c r="FY96" s="201"/>
      <c r="FZ96" s="26"/>
      <c r="GA96" s="22"/>
      <c r="GB96" s="22"/>
      <c r="GC96" s="9"/>
      <c r="GD96" s="22"/>
      <c r="GE96" s="22"/>
      <c r="GF96" s="123"/>
      <c r="GG96" s="122"/>
      <c r="GH96" s="122"/>
      <c r="GI96" s="122"/>
      <c r="GJ96" s="120"/>
      <c r="GK96" s="123"/>
      <c r="GL96" s="195"/>
    </row>
    <row r="97" spans="1:194" ht="16" customHeight="1" x14ac:dyDescent="0.3">
      <c r="A97" s="249">
        <v>92</v>
      </c>
      <c r="B97" s="11"/>
      <c r="C97" s="11"/>
      <c r="D97" s="3"/>
      <c r="E97" s="3"/>
      <c r="F97" s="5" t="str">
        <f t="shared" si="15"/>
        <v/>
      </c>
      <c r="G97" s="5" t="s">
        <v>33</v>
      </c>
      <c r="H97" s="6" t="str">
        <f t="shared" si="16"/>
        <v>-</v>
      </c>
      <c r="I97" s="6" t="s">
        <v>33</v>
      </c>
      <c r="J97" s="7" t="str">
        <f t="shared" si="17"/>
        <v>-</v>
      </c>
      <c r="K97" s="22"/>
      <c r="L97" s="22"/>
      <c r="M97" s="22"/>
      <c r="N97" s="246"/>
      <c r="O97" s="246"/>
      <c r="P97" s="246"/>
      <c r="Q97" s="12"/>
      <c r="R97" s="4"/>
      <c r="S97" s="4"/>
      <c r="T97" s="4"/>
      <c r="U97" s="4"/>
      <c r="V97" s="4"/>
      <c r="W97" s="18"/>
      <c r="X97" s="255"/>
      <c r="Y97" s="275"/>
      <c r="Z97" s="12"/>
      <c r="AA97" s="261" t="s">
        <v>4</v>
      </c>
      <c r="AB97" s="262"/>
      <c r="AC97" s="261" t="s">
        <v>6</v>
      </c>
      <c r="AD97" s="263" t="str">
        <f>IF(AB97=0, "-", Z97/AB97)</f>
        <v>-</v>
      </c>
      <c r="AE97" s="276"/>
      <c r="AF97" s="276"/>
      <c r="AG97" s="276"/>
      <c r="AH97" s="276"/>
      <c r="AI97" s="276"/>
      <c r="AJ97" s="12"/>
      <c r="AK97" s="261" t="s">
        <v>22</v>
      </c>
      <c r="AL97" s="16"/>
      <c r="AM97" s="261" t="s">
        <v>23</v>
      </c>
      <c r="AN97" s="263" t="str">
        <f t="shared" si="18"/>
        <v>-</v>
      </c>
      <c r="AO97" s="102"/>
      <c r="AP97" s="335"/>
      <c r="AQ97" s="335"/>
      <c r="AR97" s="335"/>
      <c r="AS97" s="18"/>
      <c r="AT97" s="18"/>
      <c r="AU97" s="155"/>
      <c r="AV97" s="22"/>
      <c r="AW97" s="22"/>
      <c r="AX97" s="155"/>
      <c r="AY97" s="156"/>
      <c r="AZ97" s="155"/>
      <c r="BA97" s="22"/>
      <c r="BB97" s="22"/>
      <c r="BC97" s="156"/>
      <c r="BD97" s="156"/>
      <c r="BE97" s="156"/>
      <c r="BF97" s="157"/>
      <c r="BG97" s="154"/>
      <c r="BH97" s="31"/>
      <c r="BI97" s="31"/>
      <c r="BJ97" s="18"/>
      <c r="BK97" s="18"/>
      <c r="BL97" s="154"/>
      <c r="BM97" s="31"/>
      <c r="BN97" s="31"/>
      <c r="BO97" s="18"/>
      <c r="BP97" s="18"/>
      <c r="BQ97" s="2"/>
      <c r="BR97" s="22"/>
      <c r="BS97" s="98"/>
      <c r="BT97" s="154"/>
      <c r="BU97" s="154"/>
      <c r="BV97" s="154"/>
      <c r="BW97" s="31"/>
      <c r="BX97" s="154"/>
      <c r="BY97" s="154"/>
      <c r="BZ97" s="31"/>
      <c r="CA97" s="154"/>
      <c r="CB97" s="154"/>
      <c r="CC97" s="18"/>
      <c r="CD97" s="18"/>
      <c r="CE97" s="26"/>
      <c r="CF97" s="26"/>
      <c r="CG97" s="26"/>
      <c r="CH97" s="18"/>
      <c r="CI97" s="18"/>
      <c r="CJ97" s="206"/>
      <c r="CK97" s="9"/>
      <c r="CL97" s="156"/>
      <c r="CM97" s="22"/>
      <c r="CN97" s="22"/>
      <c r="CO97" s="22"/>
      <c r="CP97" s="18"/>
      <c r="CQ97" s="98"/>
      <c r="CR97" s="294"/>
      <c r="CS97" s="26"/>
      <c r="CT97" s="26"/>
      <c r="CU97" s="26"/>
      <c r="CV97" s="18"/>
      <c r="CW97" s="18"/>
      <c r="CX97" s="26"/>
      <c r="CY97" s="26"/>
      <c r="CZ97" s="26"/>
      <c r="DA97" s="18"/>
      <c r="DB97" s="18"/>
      <c r="DC97" s="31"/>
      <c r="DD97" s="31"/>
      <c r="DE97" s="31"/>
      <c r="DF97" s="9"/>
      <c r="DG97" s="31"/>
      <c r="DH97" s="31"/>
      <c r="DI97" s="31"/>
      <c r="DJ97" s="9"/>
      <c r="DK97" s="31"/>
      <c r="DL97" s="31"/>
      <c r="DM97" s="31"/>
      <c r="DN97" s="9"/>
      <c r="DO97" s="31"/>
      <c r="DP97" s="31"/>
      <c r="DQ97" s="31"/>
      <c r="DR97" s="9"/>
      <c r="DS97" s="286"/>
      <c r="DT97" s="31"/>
      <c r="DU97" s="31"/>
      <c r="DV97" s="31"/>
      <c r="DW97" s="9"/>
      <c r="DX97" s="9"/>
      <c r="DY97" s="286"/>
      <c r="DZ97" s="286"/>
      <c r="EA97" s="291"/>
      <c r="EB97" s="9"/>
      <c r="EC97" s="94"/>
      <c r="ED97" s="286"/>
      <c r="EE97" s="31"/>
      <c r="EF97" s="31"/>
      <c r="EG97" s="31"/>
      <c r="EH97" s="9"/>
      <c r="EI97" s="9"/>
      <c r="EJ97" s="286"/>
      <c r="EK97" s="286"/>
      <c r="EL97" s="286"/>
      <c r="EM97" s="30"/>
      <c r="EN97" s="250"/>
      <c r="EO97" s="9"/>
      <c r="EP97" s="286"/>
      <c r="EQ97" s="31"/>
      <c r="ER97" s="31"/>
      <c r="ES97" s="31"/>
      <c r="ET97" s="9"/>
      <c r="EU97" s="9"/>
      <c r="EV97" s="123"/>
      <c r="EW97" s="188"/>
      <c r="EX97" s="188"/>
      <c r="EY97" s="31"/>
      <c r="EZ97" s="31"/>
      <c r="FA97" s="31"/>
      <c r="FB97" s="9"/>
      <c r="FC97" s="94"/>
      <c r="FD97" s="31"/>
      <c r="FE97" s="31"/>
      <c r="FF97" s="31"/>
      <c r="FG97" s="9"/>
      <c r="FH97" s="94"/>
      <c r="FI97" s="188"/>
      <c r="FJ97" s="424"/>
      <c r="FK97" s="123"/>
      <c r="FL97" s="123"/>
      <c r="FM97" s="29"/>
      <c r="FN97" s="29"/>
      <c r="FO97" s="29"/>
      <c r="FP97" s="94"/>
      <c r="FQ97" s="29"/>
      <c r="FR97" s="29"/>
      <c r="FS97" s="29"/>
      <c r="FT97" s="94"/>
      <c r="FU97" s="29"/>
      <c r="FV97" s="29"/>
      <c r="FW97" s="29"/>
      <c r="FX97" s="94"/>
      <c r="FY97" s="201"/>
      <c r="FZ97" s="26"/>
      <c r="GA97" s="22"/>
      <c r="GB97" s="22"/>
      <c r="GC97" s="9"/>
      <c r="GD97" s="22"/>
      <c r="GE97" s="22"/>
      <c r="GF97" s="123"/>
      <c r="GG97" s="122"/>
      <c r="GH97" s="122"/>
      <c r="GI97" s="122"/>
      <c r="GJ97" s="120"/>
      <c r="GK97" s="123"/>
      <c r="GL97" s="195"/>
    </row>
    <row r="98" spans="1:194" ht="16" customHeight="1" x14ac:dyDescent="0.3">
      <c r="A98" s="249">
        <v>93</v>
      </c>
      <c r="B98" s="11"/>
      <c r="C98" s="11"/>
      <c r="D98" s="3"/>
      <c r="E98" s="3"/>
      <c r="F98" s="5" t="str">
        <f t="shared" si="15"/>
        <v/>
      </c>
      <c r="G98" s="5" t="s">
        <v>33</v>
      </c>
      <c r="H98" s="6" t="str">
        <f t="shared" si="16"/>
        <v>-</v>
      </c>
      <c r="I98" s="6" t="s">
        <v>33</v>
      </c>
      <c r="J98" s="7" t="str">
        <f t="shared" si="17"/>
        <v>-</v>
      </c>
      <c r="K98" s="22"/>
      <c r="L98" s="22"/>
      <c r="M98" s="22"/>
      <c r="N98" s="246"/>
      <c r="O98" s="246"/>
      <c r="P98" s="246"/>
      <c r="Q98" s="12"/>
      <c r="R98" s="4"/>
      <c r="S98" s="4"/>
      <c r="T98" s="4"/>
      <c r="U98" s="4"/>
      <c r="V98" s="4"/>
      <c r="W98" s="18"/>
      <c r="X98" s="255"/>
      <c r="Y98" s="275"/>
      <c r="Z98" s="12"/>
      <c r="AA98" s="261" t="s">
        <v>4</v>
      </c>
      <c r="AB98" s="262"/>
      <c r="AC98" s="261" t="s">
        <v>6</v>
      </c>
      <c r="AD98" s="263" t="str">
        <f t="shared" ref="AD98:AD105" si="19">IF(AB98=0, "-", Z98/AB98)</f>
        <v>-</v>
      </c>
      <c r="AE98" s="276"/>
      <c r="AF98" s="276"/>
      <c r="AG98" s="276"/>
      <c r="AH98" s="276"/>
      <c r="AI98" s="276"/>
      <c r="AJ98" s="12"/>
      <c r="AK98" s="261" t="s">
        <v>22</v>
      </c>
      <c r="AL98" s="16"/>
      <c r="AM98" s="261" t="s">
        <v>23</v>
      </c>
      <c r="AN98" s="263" t="str">
        <f t="shared" si="18"/>
        <v>-</v>
      </c>
      <c r="AO98" s="102"/>
      <c r="AP98" s="335"/>
      <c r="AQ98" s="335"/>
      <c r="AR98" s="335"/>
      <c r="AS98" s="18"/>
      <c r="AT98" s="18"/>
      <c r="AU98" s="155"/>
      <c r="AV98" s="22"/>
      <c r="AW98" s="22"/>
      <c r="AX98" s="155"/>
      <c r="AY98" s="156"/>
      <c r="AZ98" s="155"/>
      <c r="BA98" s="22"/>
      <c r="BB98" s="22"/>
      <c r="BC98" s="156"/>
      <c r="BD98" s="156"/>
      <c r="BE98" s="156"/>
      <c r="BF98" s="157"/>
      <c r="BG98" s="154"/>
      <c r="BH98" s="31"/>
      <c r="BI98" s="31"/>
      <c r="BJ98" s="18"/>
      <c r="BK98" s="18"/>
      <c r="BL98" s="154"/>
      <c r="BM98" s="31"/>
      <c r="BN98" s="31"/>
      <c r="BO98" s="18"/>
      <c r="BP98" s="18"/>
      <c r="BQ98" s="2"/>
      <c r="BR98" s="22"/>
      <c r="BS98" s="98"/>
      <c r="BT98" s="154"/>
      <c r="BU98" s="154"/>
      <c r="BV98" s="154"/>
      <c r="BW98" s="31"/>
      <c r="BX98" s="154"/>
      <c r="BY98" s="154"/>
      <c r="BZ98" s="31"/>
      <c r="CA98" s="154"/>
      <c r="CB98" s="154"/>
      <c r="CC98" s="18"/>
      <c r="CD98" s="18"/>
      <c r="CE98" s="26"/>
      <c r="CF98" s="26"/>
      <c r="CG98" s="26"/>
      <c r="CH98" s="18"/>
      <c r="CI98" s="18"/>
      <c r="CJ98" s="206"/>
      <c r="CK98" s="9"/>
      <c r="CL98" s="156"/>
      <c r="CM98" s="22"/>
      <c r="CN98" s="22"/>
      <c r="CO98" s="22"/>
      <c r="CP98" s="18"/>
      <c r="CQ98" s="98"/>
      <c r="CR98" s="294"/>
      <c r="CS98" s="26"/>
      <c r="CT98" s="26"/>
      <c r="CU98" s="26"/>
      <c r="CV98" s="18"/>
      <c r="CW98" s="18"/>
      <c r="CX98" s="26"/>
      <c r="CY98" s="26"/>
      <c r="CZ98" s="26"/>
      <c r="DA98" s="18"/>
      <c r="DB98" s="18"/>
      <c r="DC98" s="31"/>
      <c r="DD98" s="31"/>
      <c r="DE98" s="31"/>
      <c r="DF98" s="9"/>
      <c r="DG98" s="31"/>
      <c r="DH98" s="31"/>
      <c r="DI98" s="31"/>
      <c r="DJ98" s="9"/>
      <c r="DK98" s="31"/>
      <c r="DL98" s="31"/>
      <c r="DM98" s="31"/>
      <c r="DN98" s="9"/>
      <c r="DO98" s="31"/>
      <c r="DP98" s="31"/>
      <c r="DQ98" s="31"/>
      <c r="DR98" s="9"/>
      <c r="DS98" s="286"/>
      <c r="DT98" s="31"/>
      <c r="DU98" s="31"/>
      <c r="DV98" s="31"/>
      <c r="DW98" s="9"/>
      <c r="DX98" s="9"/>
      <c r="DY98" s="286"/>
      <c r="DZ98" s="286"/>
      <c r="EA98" s="291"/>
      <c r="EB98" s="9"/>
      <c r="EC98" s="94"/>
      <c r="ED98" s="286"/>
      <c r="EE98" s="31"/>
      <c r="EF98" s="31"/>
      <c r="EG98" s="31"/>
      <c r="EH98" s="9"/>
      <c r="EI98" s="9"/>
      <c r="EJ98" s="286"/>
      <c r="EK98" s="286"/>
      <c r="EL98" s="286"/>
      <c r="EM98" s="30"/>
      <c r="EN98" s="250"/>
      <c r="EO98" s="9"/>
      <c r="EP98" s="286"/>
      <c r="EQ98" s="31"/>
      <c r="ER98" s="31"/>
      <c r="ES98" s="31"/>
      <c r="ET98" s="9"/>
      <c r="EU98" s="9"/>
      <c r="EV98" s="123"/>
      <c r="EW98" s="188"/>
      <c r="EX98" s="188"/>
      <c r="EY98" s="31"/>
      <c r="EZ98" s="31"/>
      <c r="FA98" s="31"/>
      <c r="FB98" s="9"/>
      <c r="FC98" s="94"/>
      <c r="FD98" s="31"/>
      <c r="FE98" s="31"/>
      <c r="FF98" s="31"/>
      <c r="FG98" s="9"/>
      <c r="FH98" s="94"/>
      <c r="FI98" s="188"/>
      <c r="FJ98" s="123"/>
      <c r="FK98" s="123"/>
      <c r="FL98" s="123"/>
      <c r="FM98" s="29"/>
      <c r="FN98" s="29"/>
      <c r="FO98" s="29"/>
      <c r="FP98" s="94"/>
      <c r="FQ98" s="29"/>
      <c r="FR98" s="29"/>
      <c r="FS98" s="29"/>
      <c r="FT98" s="94"/>
      <c r="FU98" s="29"/>
      <c r="FV98" s="29"/>
      <c r="FW98" s="29"/>
      <c r="FX98" s="94"/>
      <c r="FY98" s="201"/>
      <c r="FZ98" s="26"/>
      <c r="GA98" s="22"/>
      <c r="GB98" s="22"/>
      <c r="GC98" s="9"/>
      <c r="GD98" s="22"/>
      <c r="GE98" s="22"/>
      <c r="GF98" s="123"/>
      <c r="GG98" s="122"/>
      <c r="GH98" s="122"/>
      <c r="GI98" s="122"/>
      <c r="GJ98" s="120"/>
      <c r="GK98" s="123"/>
      <c r="GL98" s="195"/>
    </row>
    <row r="99" spans="1:194" ht="16" customHeight="1" x14ac:dyDescent="0.3">
      <c r="A99" s="249">
        <v>94</v>
      </c>
      <c r="B99" s="11"/>
      <c r="C99" s="11"/>
      <c r="D99" s="3"/>
      <c r="E99" s="3"/>
      <c r="F99" s="5" t="str">
        <f t="shared" ref="F99:F105" si="20">IF(D99="", "",  "SR")</f>
        <v/>
      </c>
      <c r="G99" s="5" t="s">
        <v>33</v>
      </c>
      <c r="H99" s="6" t="str">
        <f t="shared" ref="H99:H105" si="21">IF(D99="", "-", D99)</f>
        <v>-</v>
      </c>
      <c r="I99" s="6" t="s">
        <v>33</v>
      </c>
      <c r="J99" s="7" t="str">
        <f t="shared" ref="J99:J105" si="22">IF(E99="", "-", E99)</f>
        <v>-</v>
      </c>
      <c r="K99" s="22"/>
      <c r="L99" s="22"/>
      <c r="M99" s="22"/>
      <c r="N99" s="246"/>
      <c r="O99" s="246"/>
      <c r="P99" s="246"/>
      <c r="Q99" s="12"/>
      <c r="R99" s="4"/>
      <c r="S99" s="4"/>
      <c r="T99" s="4"/>
      <c r="U99" s="4"/>
      <c r="V99" s="4"/>
      <c r="W99" s="18"/>
      <c r="X99" s="255"/>
      <c r="Y99" s="275"/>
      <c r="Z99" s="12"/>
      <c r="AA99" s="261" t="s">
        <v>4</v>
      </c>
      <c r="AB99" s="262"/>
      <c r="AC99" s="261" t="s">
        <v>6</v>
      </c>
      <c r="AD99" s="263" t="str">
        <f t="shared" si="19"/>
        <v>-</v>
      </c>
      <c r="AE99" s="276"/>
      <c r="AF99" s="276"/>
      <c r="AG99" s="276"/>
      <c r="AH99" s="276"/>
      <c r="AI99" s="276"/>
      <c r="AJ99" s="12"/>
      <c r="AK99" s="261" t="s">
        <v>22</v>
      </c>
      <c r="AL99" s="16"/>
      <c r="AM99" s="261" t="s">
        <v>23</v>
      </c>
      <c r="AN99" s="263" t="str">
        <f t="shared" ref="AN99:AN105" si="23">IF(AL99="", "-", AJ99/AL99)</f>
        <v>-</v>
      </c>
      <c r="AO99" s="102"/>
      <c r="AP99" s="335"/>
      <c r="AQ99" s="335"/>
      <c r="AR99" s="335"/>
      <c r="AS99" s="18"/>
      <c r="AT99" s="18"/>
      <c r="AU99" s="155"/>
      <c r="AV99" s="22"/>
      <c r="AW99" s="22"/>
      <c r="AX99" s="155"/>
      <c r="AY99" s="156"/>
      <c r="AZ99" s="155"/>
      <c r="BA99" s="22"/>
      <c r="BB99" s="22"/>
      <c r="BC99" s="156"/>
      <c r="BD99" s="156"/>
      <c r="BE99" s="156"/>
      <c r="BF99" s="157"/>
      <c r="BG99" s="154"/>
      <c r="BH99" s="31"/>
      <c r="BI99" s="31"/>
      <c r="BJ99" s="18"/>
      <c r="BK99" s="18"/>
      <c r="BL99" s="154"/>
      <c r="BM99" s="31"/>
      <c r="BN99" s="31"/>
      <c r="BO99" s="18"/>
      <c r="BP99" s="18"/>
      <c r="BQ99" s="2"/>
      <c r="BR99" s="22"/>
      <c r="BS99" s="98"/>
      <c r="BT99" s="154"/>
      <c r="BU99" s="154"/>
      <c r="BV99" s="154"/>
      <c r="BW99" s="31"/>
      <c r="BX99" s="154"/>
      <c r="BY99" s="154"/>
      <c r="BZ99" s="31"/>
      <c r="CA99" s="154"/>
      <c r="CB99" s="154"/>
      <c r="CC99" s="18"/>
      <c r="CD99" s="18"/>
      <c r="CE99" s="26"/>
      <c r="CF99" s="26"/>
      <c r="CG99" s="26"/>
      <c r="CH99" s="18"/>
      <c r="CI99" s="18"/>
      <c r="CJ99" s="206"/>
      <c r="CK99" s="9"/>
      <c r="CL99" s="156"/>
      <c r="CM99" s="22"/>
      <c r="CN99" s="22"/>
      <c r="CO99" s="22"/>
      <c r="CP99" s="18"/>
      <c r="CQ99" s="98"/>
      <c r="CR99" s="294"/>
      <c r="CS99" s="26"/>
      <c r="CT99" s="26"/>
      <c r="CU99" s="26"/>
      <c r="CV99" s="18"/>
      <c r="CW99" s="18"/>
      <c r="CX99" s="26"/>
      <c r="CY99" s="26"/>
      <c r="CZ99" s="26"/>
      <c r="DA99" s="18"/>
      <c r="DB99" s="18"/>
      <c r="DC99" s="31"/>
      <c r="DD99" s="31"/>
      <c r="DE99" s="31"/>
      <c r="DF99" s="9"/>
      <c r="DG99" s="31"/>
      <c r="DH99" s="31"/>
      <c r="DI99" s="31"/>
      <c r="DJ99" s="9"/>
      <c r="DK99" s="31"/>
      <c r="DL99" s="31"/>
      <c r="DM99" s="31"/>
      <c r="DN99" s="9"/>
      <c r="DO99" s="31"/>
      <c r="DP99" s="31"/>
      <c r="DQ99" s="31"/>
      <c r="DR99" s="9"/>
      <c r="DS99" s="286"/>
      <c r="DT99" s="31"/>
      <c r="DU99" s="31"/>
      <c r="DV99" s="31"/>
      <c r="DW99" s="9"/>
      <c r="DX99" s="9"/>
      <c r="DY99" s="286"/>
      <c r="DZ99" s="286"/>
      <c r="EA99" s="291"/>
      <c r="EB99" s="9"/>
      <c r="EC99" s="94"/>
      <c r="ED99" s="286"/>
      <c r="EE99" s="31"/>
      <c r="EF99" s="31"/>
      <c r="EG99" s="31"/>
      <c r="EH99" s="9"/>
      <c r="EI99" s="9"/>
      <c r="EJ99" s="286"/>
      <c r="EK99" s="286"/>
      <c r="EL99" s="286"/>
      <c r="EM99" s="30"/>
      <c r="EN99" s="250"/>
      <c r="EO99" s="9"/>
      <c r="EP99" s="286"/>
      <c r="EQ99" s="31"/>
      <c r="ER99" s="31"/>
      <c r="ES99" s="31"/>
      <c r="ET99" s="9"/>
      <c r="EU99" s="9"/>
      <c r="EV99" s="123"/>
      <c r="EW99" s="188"/>
      <c r="EX99" s="188"/>
      <c r="EY99" s="31"/>
      <c r="EZ99" s="31"/>
      <c r="FA99" s="31"/>
      <c r="FB99" s="9"/>
      <c r="FC99" s="94"/>
      <c r="FD99" s="31"/>
      <c r="FE99" s="31"/>
      <c r="FF99" s="31"/>
      <c r="FG99" s="9"/>
      <c r="FH99" s="94"/>
      <c r="FI99" s="188"/>
      <c r="FJ99" s="123"/>
      <c r="FK99" s="123"/>
      <c r="FL99" s="123"/>
      <c r="FM99" s="29"/>
      <c r="FN99" s="29"/>
      <c r="FO99" s="29"/>
      <c r="FP99" s="94"/>
      <c r="FQ99" s="29"/>
      <c r="FR99" s="29"/>
      <c r="FS99" s="29"/>
      <c r="FT99" s="94"/>
      <c r="FU99" s="29"/>
      <c r="FV99" s="29"/>
      <c r="FW99" s="29"/>
      <c r="FX99" s="94"/>
      <c r="FY99" s="201"/>
      <c r="FZ99" s="26"/>
      <c r="GA99" s="22"/>
      <c r="GB99" s="22"/>
      <c r="GC99" s="9"/>
      <c r="GD99" s="22"/>
      <c r="GE99" s="22"/>
      <c r="GF99" s="123"/>
      <c r="GG99" s="122"/>
      <c r="GH99" s="122"/>
      <c r="GI99" s="122"/>
      <c r="GJ99" s="120"/>
      <c r="GK99" s="123"/>
      <c r="GL99" s="195"/>
    </row>
    <row r="100" spans="1:194" ht="16" customHeight="1" x14ac:dyDescent="0.3">
      <c r="A100" s="249">
        <v>95</v>
      </c>
      <c r="B100" s="11"/>
      <c r="C100" s="11"/>
      <c r="D100" s="3"/>
      <c r="E100" s="3"/>
      <c r="F100" s="5" t="str">
        <f t="shared" si="20"/>
        <v/>
      </c>
      <c r="G100" s="5" t="s">
        <v>33</v>
      </c>
      <c r="H100" s="6" t="str">
        <f t="shared" si="21"/>
        <v>-</v>
      </c>
      <c r="I100" s="6" t="s">
        <v>33</v>
      </c>
      <c r="J100" s="7" t="str">
        <f t="shared" si="22"/>
        <v>-</v>
      </c>
      <c r="K100" s="22"/>
      <c r="L100" s="22"/>
      <c r="M100" s="22"/>
      <c r="N100" s="246"/>
      <c r="O100" s="246"/>
      <c r="P100" s="246"/>
      <c r="Q100" s="12"/>
      <c r="R100" s="4"/>
      <c r="S100" s="4"/>
      <c r="T100" s="4"/>
      <c r="U100" s="4"/>
      <c r="V100" s="4"/>
      <c r="W100" s="18"/>
      <c r="X100" s="255"/>
      <c r="Y100" s="275"/>
      <c r="Z100" s="12"/>
      <c r="AA100" s="261" t="s">
        <v>4</v>
      </c>
      <c r="AB100" s="262"/>
      <c r="AC100" s="261" t="s">
        <v>6</v>
      </c>
      <c r="AD100" s="263" t="str">
        <f t="shared" si="19"/>
        <v>-</v>
      </c>
      <c r="AE100" s="276"/>
      <c r="AF100" s="276"/>
      <c r="AG100" s="276"/>
      <c r="AH100" s="276"/>
      <c r="AI100" s="276"/>
      <c r="AJ100" s="12"/>
      <c r="AK100" s="261" t="s">
        <v>22</v>
      </c>
      <c r="AL100" s="16"/>
      <c r="AM100" s="261" t="s">
        <v>23</v>
      </c>
      <c r="AN100" s="263" t="str">
        <f t="shared" si="23"/>
        <v>-</v>
      </c>
      <c r="AO100" s="102"/>
      <c r="AP100" s="335"/>
      <c r="AQ100" s="335"/>
      <c r="AR100" s="335"/>
      <c r="AS100" s="18"/>
      <c r="AT100" s="18"/>
      <c r="AU100" s="155"/>
      <c r="AV100" s="22"/>
      <c r="AW100" s="22"/>
      <c r="AX100" s="155"/>
      <c r="AY100" s="156"/>
      <c r="AZ100" s="155"/>
      <c r="BA100" s="22"/>
      <c r="BB100" s="22"/>
      <c r="BC100" s="156"/>
      <c r="BD100" s="156"/>
      <c r="BE100" s="156"/>
      <c r="BF100" s="157"/>
      <c r="BG100" s="154"/>
      <c r="BH100" s="31"/>
      <c r="BI100" s="31"/>
      <c r="BJ100" s="18"/>
      <c r="BK100" s="18"/>
      <c r="BL100" s="154"/>
      <c r="BM100" s="31"/>
      <c r="BN100" s="31"/>
      <c r="BO100" s="18"/>
      <c r="BP100" s="18"/>
      <c r="BQ100" s="2"/>
      <c r="BR100" s="22"/>
      <c r="BS100" s="98"/>
      <c r="BT100" s="154"/>
      <c r="BU100" s="154"/>
      <c r="BV100" s="154"/>
      <c r="BW100" s="31"/>
      <c r="BX100" s="154"/>
      <c r="BY100" s="154"/>
      <c r="BZ100" s="31"/>
      <c r="CA100" s="154"/>
      <c r="CB100" s="154"/>
      <c r="CC100" s="18"/>
      <c r="CD100" s="18"/>
      <c r="CE100" s="26"/>
      <c r="CF100" s="26"/>
      <c r="CG100" s="26"/>
      <c r="CH100" s="18"/>
      <c r="CI100" s="18"/>
      <c r="CJ100" s="206"/>
      <c r="CK100" s="9"/>
      <c r="CL100" s="156"/>
      <c r="CM100" s="22"/>
      <c r="CN100" s="22"/>
      <c r="CO100" s="22"/>
      <c r="CP100" s="18"/>
      <c r="CQ100" s="98"/>
      <c r="CR100" s="294"/>
      <c r="CS100" s="26"/>
      <c r="CT100" s="26"/>
      <c r="CU100" s="26"/>
      <c r="CV100" s="18"/>
      <c r="CW100" s="18"/>
      <c r="CX100" s="26"/>
      <c r="CY100" s="26"/>
      <c r="CZ100" s="26"/>
      <c r="DA100" s="18"/>
      <c r="DB100" s="18"/>
      <c r="DC100" s="31"/>
      <c r="DD100" s="31"/>
      <c r="DE100" s="31"/>
      <c r="DF100" s="9"/>
      <c r="DG100" s="31"/>
      <c r="DH100" s="31"/>
      <c r="DI100" s="31"/>
      <c r="DJ100" s="9"/>
      <c r="DK100" s="31"/>
      <c r="DL100" s="31"/>
      <c r="DM100" s="31"/>
      <c r="DN100" s="9"/>
      <c r="DO100" s="31"/>
      <c r="DP100" s="31"/>
      <c r="DQ100" s="31"/>
      <c r="DR100" s="9"/>
      <c r="DS100" s="286"/>
      <c r="DT100" s="31"/>
      <c r="DU100" s="31"/>
      <c r="DV100" s="31"/>
      <c r="DW100" s="9"/>
      <c r="DX100" s="9"/>
      <c r="DY100" s="286"/>
      <c r="DZ100" s="286"/>
      <c r="EA100" s="291"/>
      <c r="EB100" s="9"/>
      <c r="EC100" s="94"/>
      <c r="ED100" s="286"/>
      <c r="EE100" s="31"/>
      <c r="EF100" s="31"/>
      <c r="EG100" s="31"/>
      <c r="EH100" s="9"/>
      <c r="EI100" s="9"/>
      <c r="EJ100" s="286"/>
      <c r="EK100" s="286"/>
      <c r="EL100" s="286"/>
      <c r="EM100" s="30"/>
      <c r="EN100" s="250"/>
      <c r="EO100" s="9"/>
      <c r="EP100" s="286"/>
      <c r="EQ100" s="31"/>
      <c r="ER100" s="31"/>
      <c r="ES100" s="31"/>
      <c r="ET100" s="9"/>
      <c r="EU100" s="9"/>
      <c r="EV100" s="123"/>
      <c r="EW100" s="188"/>
      <c r="EX100" s="188"/>
      <c r="EY100" s="31"/>
      <c r="EZ100" s="31"/>
      <c r="FA100" s="31"/>
      <c r="FB100" s="9"/>
      <c r="FC100" s="94"/>
      <c r="FD100" s="31"/>
      <c r="FE100" s="31"/>
      <c r="FF100" s="31"/>
      <c r="FG100" s="9"/>
      <c r="FH100" s="94"/>
      <c r="FI100" s="188"/>
      <c r="FJ100" s="123"/>
      <c r="FK100" s="123"/>
      <c r="FL100" s="123"/>
      <c r="FM100" s="29"/>
      <c r="FN100" s="29"/>
      <c r="FO100" s="29"/>
      <c r="FP100" s="94"/>
      <c r="FQ100" s="29"/>
      <c r="FR100" s="29"/>
      <c r="FS100" s="29"/>
      <c r="FT100" s="94"/>
      <c r="FU100" s="29"/>
      <c r="FV100" s="29"/>
      <c r="FW100" s="29"/>
      <c r="FX100" s="94"/>
      <c r="FY100" s="201"/>
      <c r="FZ100" s="26"/>
      <c r="GA100" s="22"/>
      <c r="GB100" s="22"/>
      <c r="GC100" s="9"/>
      <c r="GD100" s="22"/>
      <c r="GE100" s="22"/>
      <c r="GF100" s="123"/>
      <c r="GG100" s="122"/>
      <c r="GH100" s="122"/>
      <c r="GI100" s="122"/>
      <c r="GJ100" s="120"/>
      <c r="GK100" s="123"/>
      <c r="GL100" s="195"/>
    </row>
    <row r="101" spans="1:194" ht="16" customHeight="1" x14ac:dyDescent="0.3">
      <c r="A101" s="249">
        <v>96</v>
      </c>
      <c r="B101" s="11"/>
      <c r="C101" s="11"/>
      <c r="D101" s="3"/>
      <c r="E101" s="3"/>
      <c r="F101" s="5" t="str">
        <f t="shared" si="20"/>
        <v/>
      </c>
      <c r="G101" s="5" t="s">
        <v>33</v>
      </c>
      <c r="H101" s="6" t="str">
        <f t="shared" si="21"/>
        <v>-</v>
      </c>
      <c r="I101" s="6" t="s">
        <v>33</v>
      </c>
      <c r="J101" s="7" t="str">
        <f t="shared" si="22"/>
        <v>-</v>
      </c>
      <c r="K101" s="22"/>
      <c r="L101" s="22"/>
      <c r="M101" s="22"/>
      <c r="N101" s="246"/>
      <c r="O101" s="246"/>
      <c r="P101" s="246"/>
      <c r="Q101" s="12"/>
      <c r="R101" s="4"/>
      <c r="S101" s="4"/>
      <c r="T101" s="4"/>
      <c r="U101" s="4"/>
      <c r="V101" s="4"/>
      <c r="W101" s="18"/>
      <c r="X101" s="255"/>
      <c r="Y101" s="275"/>
      <c r="Z101" s="12"/>
      <c r="AA101" s="261" t="s">
        <v>4</v>
      </c>
      <c r="AB101" s="262"/>
      <c r="AC101" s="261" t="s">
        <v>6</v>
      </c>
      <c r="AD101" s="263" t="str">
        <f t="shared" si="19"/>
        <v>-</v>
      </c>
      <c r="AE101" s="276"/>
      <c r="AF101" s="276"/>
      <c r="AG101" s="276"/>
      <c r="AH101" s="276"/>
      <c r="AI101" s="276"/>
      <c r="AJ101" s="12"/>
      <c r="AK101" s="261" t="s">
        <v>22</v>
      </c>
      <c r="AL101" s="16"/>
      <c r="AM101" s="261" t="s">
        <v>23</v>
      </c>
      <c r="AN101" s="263" t="str">
        <f t="shared" si="23"/>
        <v>-</v>
      </c>
      <c r="AO101" s="102"/>
      <c r="AP101" s="335"/>
      <c r="AQ101" s="335"/>
      <c r="AR101" s="335"/>
      <c r="AS101" s="18"/>
      <c r="AT101" s="18"/>
      <c r="AU101" s="155"/>
      <c r="AV101" s="22"/>
      <c r="AW101" s="22"/>
      <c r="AX101" s="155"/>
      <c r="AY101" s="156"/>
      <c r="AZ101" s="155"/>
      <c r="BA101" s="22"/>
      <c r="BB101" s="22"/>
      <c r="BC101" s="156"/>
      <c r="BD101" s="156"/>
      <c r="BE101" s="156"/>
      <c r="BF101" s="157"/>
      <c r="BG101" s="154"/>
      <c r="BH101" s="31"/>
      <c r="BI101" s="31"/>
      <c r="BJ101" s="18"/>
      <c r="BK101" s="18"/>
      <c r="BL101" s="154"/>
      <c r="BM101" s="31"/>
      <c r="BN101" s="31"/>
      <c r="BO101" s="18"/>
      <c r="BP101" s="18"/>
      <c r="BQ101" s="2"/>
      <c r="BR101" s="22"/>
      <c r="BS101" s="98"/>
      <c r="BT101" s="154"/>
      <c r="BU101" s="154"/>
      <c r="BV101" s="154"/>
      <c r="BW101" s="31"/>
      <c r="BX101" s="154"/>
      <c r="BY101" s="154"/>
      <c r="BZ101" s="31"/>
      <c r="CA101" s="154"/>
      <c r="CB101" s="154"/>
      <c r="CC101" s="18"/>
      <c r="CD101" s="18"/>
      <c r="CE101" s="26"/>
      <c r="CF101" s="26"/>
      <c r="CG101" s="26"/>
      <c r="CH101" s="18"/>
      <c r="CI101" s="18"/>
      <c r="CJ101" s="206"/>
      <c r="CK101" s="9"/>
      <c r="CL101" s="156"/>
      <c r="CM101" s="22"/>
      <c r="CN101" s="22"/>
      <c r="CO101" s="22"/>
      <c r="CP101" s="18"/>
      <c r="CQ101" s="98"/>
      <c r="CR101" s="294"/>
      <c r="CS101" s="26"/>
      <c r="CT101" s="26"/>
      <c r="CU101" s="26"/>
      <c r="CV101" s="18"/>
      <c r="CW101" s="18"/>
      <c r="CX101" s="26"/>
      <c r="CY101" s="26"/>
      <c r="CZ101" s="26"/>
      <c r="DA101" s="18"/>
      <c r="DB101" s="18"/>
      <c r="DC101" s="31"/>
      <c r="DD101" s="31"/>
      <c r="DE101" s="31"/>
      <c r="DF101" s="9"/>
      <c r="DG101" s="31"/>
      <c r="DH101" s="31"/>
      <c r="DI101" s="31"/>
      <c r="DJ101" s="9"/>
      <c r="DK101" s="31"/>
      <c r="DL101" s="31"/>
      <c r="DM101" s="31"/>
      <c r="DN101" s="9"/>
      <c r="DO101" s="31"/>
      <c r="DP101" s="31"/>
      <c r="DQ101" s="31"/>
      <c r="DR101" s="9"/>
      <c r="DS101" s="286"/>
      <c r="DT101" s="31"/>
      <c r="DU101" s="31"/>
      <c r="DV101" s="31"/>
      <c r="DW101" s="9"/>
      <c r="DX101" s="9"/>
      <c r="DY101" s="286"/>
      <c r="DZ101" s="286"/>
      <c r="EA101" s="291"/>
      <c r="EB101" s="9"/>
      <c r="EC101" s="94"/>
      <c r="ED101" s="286"/>
      <c r="EE101" s="31"/>
      <c r="EF101" s="31"/>
      <c r="EG101" s="31"/>
      <c r="EH101" s="9"/>
      <c r="EI101" s="9"/>
      <c r="EJ101" s="286"/>
      <c r="EK101" s="286"/>
      <c r="EL101" s="286"/>
      <c r="EM101" s="30"/>
      <c r="EN101" s="250"/>
      <c r="EO101" s="9"/>
      <c r="EP101" s="286"/>
      <c r="EQ101" s="31"/>
      <c r="ER101" s="31"/>
      <c r="ES101" s="31"/>
      <c r="ET101" s="9"/>
      <c r="EU101" s="9"/>
      <c r="EV101" s="123"/>
      <c r="EW101" s="188"/>
      <c r="EX101" s="188"/>
      <c r="EY101" s="31"/>
      <c r="EZ101" s="31"/>
      <c r="FA101" s="31"/>
      <c r="FB101" s="9"/>
      <c r="FC101" s="94"/>
      <c r="FD101" s="31"/>
      <c r="FE101" s="31"/>
      <c r="FF101" s="31"/>
      <c r="FG101" s="9"/>
      <c r="FH101" s="94"/>
      <c r="FI101" s="188"/>
      <c r="FJ101" s="123"/>
      <c r="FK101" s="123"/>
      <c r="FL101" s="123"/>
      <c r="FM101" s="29"/>
      <c r="FN101" s="29"/>
      <c r="FO101" s="29"/>
      <c r="FP101" s="94"/>
      <c r="FQ101" s="29"/>
      <c r="FR101" s="29"/>
      <c r="FS101" s="29"/>
      <c r="FT101" s="94"/>
      <c r="FU101" s="29"/>
      <c r="FV101" s="29"/>
      <c r="FW101" s="29"/>
      <c r="FX101" s="94"/>
      <c r="FY101" s="201"/>
      <c r="FZ101" s="26"/>
      <c r="GA101" s="22"/>
      <c r="GB101" s="22"/>
      <c r="GC101" s="9"/>
      <c r="GD101" s="22"/>
      <c r="GE101" s="22"/>
      <c r="GF101" s="123"/>
      <c r="GG101" s="122"/>
      <c r="GH101" s="122"/>
      <c r="GI101" s="122"/>
      <c r="GJ101" s="120"/>
      <c r="GK101" s="123"/>
      <c r="GL101" s="195"/>
    </row>
    <row r="102" spans="1:194" ht="16" customHeight="1" x14ac:dyDescent="0.3">
      <c r="A102" s="249">
        <v>97</v>
      </c>
      <c r="B102" s="11"/>
      <c r="C102" s="11"/>
      <c r="D102" s="3"/>
      <c r="E102" s="3"/>
      <c r="F102" s="5" t="str">
        <f t="shared" si="20"/>
        <v/>
      </c>
      <c r="G102" s="5" t="s">
        <v>33</v>
      </c>
      <c r="H102" s="6" t="str">
        <f t="shared" si="21"/>
        <v>-</v>
      </c>
      <c r="I102" s="6" t="s">
        <v>33</v>
      </c>
      <c r="J102" s="7" t="str">
        <f t="shared" si="22"/>
        <v>-</v>
      </c>
      <c r="K102" s="22"/>
      <c r="L102" s="22"/>
      <c r="M102" s="22"/>
      <c r="N102" s="246"/>
      <c r="O102" s="246"/>
      <c r="P102" s="246"/>
      <c r="Q102" s="12"/>
      <c r="R102" s="4"/>
      <c r="S102" s="4"/>
      <c r="T102" s="4"/>
      <c r="U102" s="4"/>
      <c r="V102" s="4"/>
      <c r="W102" s="18"/>
      <c r="X102" s="255"/>
      <c r="Y102" s="275"/>
      <c r="Z102" s="12"/>
      <c r="AA102" s="261" t="s">
        <v>4</v>
      </c>
      <c r="AB102" s="262"/>
      <c r="AC102" s="261" t="s">
        <v>6</v>
      </c>
      <c r="AD102" s="263" t="str">
        <f t="shared" si="19"/>
        <v>-</v>
      </c>
      <c r="AE102" s="276"/>
      <c r="AF102" s="276"/>
      <c r="AG102" s="276"/>
      <c r="AH102" s="276"/>
      <c r="AI102" s="276"/>
      <c r="AJ102" s="12"/>
      <c r="AK102" s="261" t="s">
        <v>22</v>
      </c>
      <c r="AL102" s="16"/>
      <c r="AM102" s="261" t="s">
        <v>23</v>
      </c>
      <c r="AN102" s="263" t="str">
        <f t="shared" si="23"/>
        <v>-</v>
      </c>
      <c r="AO102" s="102"/>
      <c r="AP102" s="335"/>
      <c r="AQ102" s="335"/>
      <c r="AR102" s="335"/>
      <c r="AS102" s="18"/>
      <c r="AT102" s="18"/>
      <c r="AU102" s="155"/>
      <c r="AV102" s="22"/>
      <c r="AW102" s="22"/>
      <c r="AX102" s="155"/>
      <c r="AY102" s="156"/>
      <c r="AZ102" s="155"/>
      <c r="BA102" s="22"/>
      <c r="BB102" s="22"/>
      <c r="BC102" s="156"/>
      <c r="BD102" s="156"/>
      <c r="BE102" s="156"/>
      <c r="BF102" s="157"/>
      <c r="BG102" s="154"/>
      <c r="BH102" s="31"/>
      <c r="BI102" s="31"/>
      <c r="BJ102" s="18"/>
      <c r="BK102" s="18"/>
      <c r="BL102" s="154"/>
      <c r="BM102" s="31"/>
      <c r="BN102" s="31"/>
      <c r="BO102" s="18"/>
      <c r="BP102" s="18"/>
      <c r="BQ102" s="2"/>
      <c r="BR102" s="22"/>
      <c r="BS102" s="98"/>
      <c r="BT102" s="154"/>
      <c r="BU102" s="154"/>
      <c r="BV102" s="154"/>
      <c r="BW102" s="31"/>
      <c r="BX102" s="154"/>
      <c r="BY102" s="154"/>
      <c r="BZ102" s="31"/>
      <c r="CA102" s="154"/>
      <c r="CB102" s="154"/>
      <c r="CC102" s="18"/>
      <c r="CD102" s="18"/>
      <c r="CE102" s="26"/>
      <c r="CF102" s="26"/>
      <c r="CG102" s="26"/>
      <c r="CH102" s="18"/>
      <c r="CI102" s="18"/>
      <c r="CJ102" s="206"/>
      <c r="CK102" s="9"/>
      <c r="CL102" s="156"/>
      <c r="CM102" s="22"/>
      <c r="CN102" s="22"/>
      <c r="CO102" s="22"/>
      <c r="CP102" s="18"/>
      <c r="CQ102" s="98"/>
      <c r="CR102" s="294"/>
      <c r="CS102" s="26"/>
      <c r="CT102" s="26"/>
      <c r="CU102" s="26"/>
      <c r="CV102" s="18"/>
      <c r="CW102" s="18"/>
      <c r="CX102" s="26"/>
      <c r="CY102" s="26"/>
      <c r="CZ102" s="26"/>
      <c r="DA102" s="18"/>
      <c r="DB102" s="18"/>
      <c r="DC102" s="31"/>
      <c r="DD102" s="31"/>
      <c r="DE102" s="31"/>
      <c r="DF102" s="9"/>
      <c r="DG102" s="31"/>
      <c r="DH102" s="31"/>
      <c r="DI102" s="31"/>
      <c r="DJ102" s="9"/>
      <c r="DK102" s="31"/>
      <c r="DL102" s="31"/>
      <c r="DM102" s="31"/>
      <c r="DN102" s="9"/>
      <c r="DO102" s="31"/>
      <c r="DP102" s="31"/>
      <c r="DQ102" s="31"/>
      <c r="DR102" s="9"/>
      <c r="DS102" s="286"/>
      <c r="DT102" s="31"/>
      <c r="DU102" s="31"/>
      <c r="DV102" s="31"/>
      <c r="DW102" s="9"/>
      <c r="DX102" s="9"/>
      <c r="DY102" s="286"/>
      <c r="DZ102" s="286"/>
      <c r="EA102" s="291"/>
      <c r="EB102" s="9"/>
      <c r="EC102" s="94"/>
      <c r="ED102" s="286"/>
      <c r="EE102" s="31"/>
      <c r="EF102" s="31"/>
      <c r="EG102" s="31"/>
      <c r="EH102" s="9"/>
      <c r="EI102" s="9"/>
      <c r="EJ102" s="286"/>
      <c r="EK102" s="286"/>
      <c r="EL102" s="286"/>
      <c r="EM102" s="30"/>
      <c r="EN102" s="250"/>
      <c r="EO102" s="9"/>
      <c r="EP102" s="286"/>
      <c r="EQ102" s="31"/>
      <c r="ER102" s="31"/>
      <c r="ES102" s="31"/>
      <c r="ET102" s="9"/>
      <c r="EU102" s="9"/>
      <c r="EV102" s="123"/>
      <c r="EW102" s="188"/>
      <c r="EX102" s="188"/>
      <c r="EY102" s="31"/>
      <c r="EZ102" s="31"/>
      <c r="FA102" s="31"/>
      <c r="FB102" s="9"/>
      <c r="FC102" s="94"/>
      <c r="FD102" s="31"/>
      <c r="FE102" s="31"/>
      <c r="FF102" s="31"/>
      <c r="FG102" s="9"/>
      <c r="FH102" s="94"/>
      <c r="FI102" s="188"/>
      <c r="FJ102" s="123"/>
      <c r="FK102" s="123"/>
      <c r="FL102" s="123"/>
      <c r="FM102" s="29"/>
      <c r="FN102" s="29"/>
      <c r="FO102" s="29"/>
      <c r="FP102" s="94"/>
      <c r="FQ102" s="29"/>
      <c r="FR102" s="29"/>
      <c r="FS102" s="29"/>
      <c r="FT102" s="94"/>
      <c r="FU102" s="29"/>
      <c r="FV102" s="29"/>
      <c r="FW102" s="29"/>
      <c r="FX102" s="94"/>
      <c r="FY102" s="201"/>
      <c r="FZ102" s="26"/>
      <c r="GA102" s="22"/>
      <c r="GB102" s="22"/>
      <c r="GC102" s="9"/>
      <c r="GD102" s="22"/>
      <c r="GE102" s="22"/>
      <c r="GF102" s="123"/>
      <c r="GG102" s="122"/>
      <c r="GH102" s="122"/>
      <c r="GI102" s="122"/>
      <c r="GJ102" s="120"/>
      <c r="GK102" s="123"/>
      <c r="GL102" s="195"/>
    </row>
    <row r="103" spans="1:194" ht="16" customHeight="1" x14ac:dyDescent="0.3">
      <c r="A103" s="249">
        <v>98</v>
      </c>
      <c r="B103" s="11"/>
      <c r="C103" s="11"/>
      <c r="D103" s="3"/>
      <c r="E103" s="3"/>
      <c r="F103" s="5" t="str">
        <f t="shared" si="20"/>
        <v/>
      </c>
      <c r="G103" s="5" t="s">
        <v>33</v>
      </c>
      <c r="H103" s="6" t="str">
        <f t="shared" si="21"/>
        <v>-</v>
      </c>
      <c r="I103" s="6" t="s">
        <v>33</v>
      </c>
      <c r="J103" s="7" t="str">
        <f t="shared" si="22"/>
        <v>-</v>
      </c>
      <c r="K103" s="22"/>
      <c r="L103" s="22"/>
      <c r="M103" s="22"/>
      <c r="N103" s="246"/>
      <c r="O103" s="246"/>
      <c r="P103" s="246"/>
      <c r="Q103" s="12"/>
      <c r="R103" s="4"/>
      <c r="S103" s="4"/>
      <c r="T103" s="4"/>
      <c r="U103" s="4"/>
      <c r="V103" s="4"/>
      <c r="W103" s="18"/>
      <c r="X103" s="255"/>
      <c r="Y103" s="275"/>
      <c r="Z103" s="12"/>
      <c r="AA103" s="261" t="s">
        <v>4</v>
      </c>
      <c r="AB103" s="262"/>
      <c r="AC103" s="261" t="s">
        <v>6</v>
      </c>
      <c r="AD103" s="263" t="str">
        <f t="shared" si="19"/>
        <v>-</v>
      </c>
      <c r="AE103" s="276"/>
      <c r="AF103" s="276"/>
      <c r="AG103" s="276"/>
      <c r="AH103" s="276"/>
      <c r="AI103" s="276"/>
      <c r="AJ103" s="12"/>
      <c r="AK103" s="261" t="s">
        <v>22</v>
      </c>
      <c r="AL103" s="16"/>
      <c r="AM103" s="261" t="s">
        <v>23</v>
      </c>
      <c r="AN103" s="263" t="str">
        <f t="shared" si="23"/>
        <v>-</v>
      </c>
      <c r="AO103" s="102"/>
      <c r="AP103" s="335"/>
      <c r="AQ103" s="335"/>
      <c r="AR103" s="335"/>
      <c r="AS103" s="18"/>
      <c r="AT103" s="18"/>
      <c r="AU103" s="155"/>
      <c r="AV103" s="22"/>
      <c r="AW103" s="22"/>
      <c r="AX103" s="155"/>
      <c r="AY103" s="156"/>
      <c r="AZ103" s="155"/>
      <c r="BA103" s="22"/>
      <c r="BB103" s="22"/>
      <c r="BC103" s="156"/>
      <c r="BD103" s="156"/>
      <c r="BE103" s="156"/>
      <c r="BF103" s="157"/>
      <c r="BG103" s="154"/>
      <c r="BH103" s="31"/>
      <c r="BI103" s="31"/>
      <c r="BJ103" s="18"/>
      <c r="BK103" s="18"/>
      <c r="BL103" s="154"/>
      <c r="BM103" s="31"/>
      <c r="BN103" s="31"/>
      <c r="BO103" s="18"/>
      <c r="BP103" s="18"/>
      <c r="BQ103" s="2"/>
      <c r="BR103" s="22"/>
      <c r="BS103" s="98"/>
      <c r="BT103" s="154"/>
      <c r="BU103" s="154"/>
      <c r="BV103" s="154"/>
      <c r="BW103" s="31"/>
      <c r="BX103" s="154"/>
      <c r="BY103" s="154"/>
      <c r="BZ103" s="31"/>
      <c r="CA103" s="154"/>
      <c r="CB103" s="154"/>
      <c r="CC103" s="18"/>
      <c r="CD103" s="18"/>
      <c r="CE103" s="26"/>
      <c r="CF103" s="26"/>
      <c r="CG103" s="26"/>
      <c r="CH103" s="18"/>
      <c r="CI103" s="18"/>
      <c r="CJ103" s="206"/>
      <c r="CK103" s="9"/>
      <c r="CL103" s="156"/>
      <c r="CM103" s="22"/>
      <c r="CN103" s="22"/>
      <c r="CO103" s="22"/>
      <c r="CP103" s="18"/>
      <c r="CQ103" s="98"/>
      <c r="CR103" s="294"/>
      <c r="CS103" s="26"/>
      <c r="CT103" s="26"/>
      <c r="CU103" s="26"/>
      <c r="CV103" s="18"/>
      <c r="CW103" s="18"/>
      <c r="CX103" s="26"/>
      <c r="CY103" s="26"/>
      <c r="CZ103" s="26"/>
      <c r="DA103" s="18"/>
      <c r="DB103" s="18"/>
      <c r="DC103" s="31"/>
      <c r="DD103" s="31"/>
      <c r="DE103" s="31"/>
      <c r="DF103" s="9"/>
      <c r="DG103" s="31"/>
      <c r="DH103" s="31"/>
      <c r="DI103" s="31"/>
      <c r="DJ103" s="9"/>
      <c r="DK103" s="31"/>
      <c r="DL103" s="31"/>
      <c r="DM103" s="31"/>
      <c r="DN103" s="9"/>
      <c r="DO103" s="31"/>
      <c r="DP103" s="31"/>
      <c r="DQ103" s="31"/>
      <c r="DR103" s="9"/>
      <c r="DS103" s="286"/>
      <c r="DT103" s="31"/>
      <c r="DU103" s="31"/>
      <c r="DV103" s="31"/>
      <c r="DW103" s="9"/>
      <c r="DX103" s="9"/>
      <c r="DY103" s="286"/>
      <c r="DZ103" s="286"/>
      <c r="EA103" s="291"/>
      <c r="EB103" s="9"/>
      <c r="EC103" s="94"/>
      <c r="ED103" s="286"/>
      <c r="EE103" s="31"/>
      <c r="EF103" s="31"/>
      <c r="EG103" s="31"/>
      <c r="EH103" s="9"/>
      <c r="EI103" s="9"/>
      <c r="EJ103" s="286"/>
      <c r="EK103" s="286"/>
      <c r="EL103" s="286"/>
      <c r="EM103" s="30"/>
      <c r="EN103" s="250"/>
      <c r="EO103" s="9"/>
      <c r="EP103" s="286"/>
      <c r="EQ103" s="31"/>
      <c r="ER103" s="31"/>
      <c r="ES103" s="31"/>
      <c r="ET103" s="9"/>
      <c r="EU103" s="9"/>
      <c r="EV103" s="123"/>
      <c r="EW103" s="188"/>
      <c r="EX103" s="188"/>
      <c r="EY103" s="31"/>
      <c r="EZ103" s="31"/>
      <c r="FA103" s="31"/>
      <c r="FB103" s="9"/>
      <c r="FC103" s="94"/>
      <c r="FD103" s="31"/>
      <c r="FE103" s="31"/>
      <c r="FF103" s="31"/>
      <c r="FG103" s="9"/>
      <c r="FH103" s="94"/>
      <c r="FI103" s="188"/>
      <c r="FJ103" s="123"/>
      <c r="FK103" s="123"/>
      <c r="FL103" s="123"/>
      <c r="FM103" s="29"/>
      <c r="FN103" s="29"/>
      <c r="FO103" s="29"/>
      <c r="FP103" s="94"/>
      <c r="FQ103" s="29"/>
      <c r="FR103" s="29"/>
      <c r="FS103" s="29"/>
      <c r="FT103" s="94"/>
      <c r="FU103" s="29"/>
      <c r="FV103" s="29"/>
      <c r="FW103" s="29"/>
      <c r="FX103" s="94"/>
      <c r="FY103" s="201"/>
      <c r="FZ103" s="26"/>
      <c r="GA103" s="22"/>
      <c r="GB103" s="22"/>
      <c r="GC103" s="9"/>
      <c r="GD103" s="22"/>
      <c r="GE103" s="22"/>
      <c r="GF103" s="123"/>
      <c r="GG103" s="122"/>
      <c r="GH103" s="122"/>
      <c r="GI103" s="122"/>
      <c r="GJ103" s="120"/>
      <c r="GK103" s="123"/>
      <c r="GL103" s="195"/>
    </row>
    <row r="104" spans="1:194" ht="16" customHeight="1" x14ac:dyDescent="0.3">
      <c r="A104" s="249">
        <v>99</v>
      </c>
      <c r="B104" s="11"/>
      <c r="C104" s="11"/>
      <c r="D104" s="3"/>
      <c r="E104" s="3"/>
      <c r="F104" s="5" t="str">
        <f t="shared" si="20"/>
        <v/>
      </c>
      <c r="G104" s="5" t="s">
        <v>33</v>
      </c>
      <c r="H104" s="6" t="str">
        <f t="shared" si="21"/>
        <v>-</v>
      </c>
      <c r="I104" s="6" t="s">
        <v>33</v>
      </c>
      <c r="J104" s="7" t="str">
        <f t="shared" si="22"/>
        <v>-</v>
      </c>
      <c r="K104" s="22"/>
      <c r="L104" s="22"/>
      <c r="M104" s="22"/>
      <c r="N104" s="246"/>
      <c r="O104" s="246"/>
      <c r="P104" s="246"/>
      <c r="Q104" s="12"/>
      <c r="R104" s="4"/>
      <c r="S104" s="4"/>
      <c r="T104" s="4"/>
      <c r="U104" s="4"/>
      <c r="V104" s="4"/>
      <c r="W104" s="18"/>
      <c r="X104" s="255"/>
      <c r="Y104" s="275"/>
      <c r="Z104" s="12"/>
      <c r="AA104" s="261" t="s">
        <v>4</v>
      </c>
      <c r="AB104" s="262"/>
      <c r="AC104" s="261" t="s">
        <v>6</v>
      </c>
      <c r="AD104" s="263" t="str">
        <f t="shared" si="19"/>
        <v>-</v>
      </c>
      <c r="AE104" s="276"/>
      <c r="AF104" s="276"/>
      <c r="AG104" s="276"/>
      <c r="AH104" s="276"/>
      <c r="AI104" s="276"/>
      <c r="AJ104" s="12"/>
      <c r="AK104" s="261" t="s">
        <v>22</v>
      </c>
      <c r="AL104" s="16"/>
      <c r="AM104" s="261" t="s">
        <v>23</v>
      </c>
      <c r="AN104" s="263" t="str">
        <f t="shared" si="23"/>
        <v>-</v>
      </c>
      <c r="AO104" s="102"/>
      <c r="AP104" s="335"/>
      <c r="AQ104" s="335"/>
      <c r="AR104" s="335"/>
      <c r="AS104" s="18"/>
      <c r="AT104" s="18"/>
      <c r="AU104" s="155"/>
      <c r="AV104" s="22"/>
      <c r="AW104" s="22"/>
      <c r="AX104" s="155"/>
      <c r="AY104" s="156"/>
      <c r="AZ104" s="155"/>
      <c r="BA104" s="22"/>
      <c r="BB104" s="22"/>
      <c r="BC104" s="156"/>
      <c r="BD104" s="156"/>
      <c r="BE104" s="156"/>
      <c r="BF104" s="157"/>
      <c r="BG104" s="154"/>
      <c r="BH104" s="31"/>
      <c r="BI104" s="31"/>
      <c r="BJ104" s="18"/>
      <c r="BK104" s="18"/>
      <c r="BL104" s="154"/>
      <c r="BM104" s="31"/>
      <c r="BN104" s="31"/>
      <c r="BO104" s="18"/>
      <c r="BP104" s="18"/>
      <c r="BQ104" s="2"/>
      <c r="BR104" s="22"/>
      <c r="BS104" s="98"/>
      <c r="BT104" s="154"/>
      <c r="BU104" s="154"/>
      <c r="BV104" s="154"/>
      <c r="BW104" s="31"/>
      <c r="BX104" s="154"/>
      <c r="BY104" s="154"/>
      <c r="BZ104" s="31"/>
      <c r="CA104" s="154"/>
      <c r="CB104" s="154"/>
      <c r="CC104" s="18"/>
      <c r="CD104" s="18"/>
      <c r="CE104" s="26"/>
      <c r="CF104" s="26"/>
      <c r="CG104" s="26"/>
      <c r="CH104" s="18"/>
      <c r="CI104" s="18"/>
      <c r="CJ104" s="206"/>
      <c r="CK104" s="9"/>
      <c r="CL104" s="156"/>
      <c r="CM104" s="22"/>
      <c r="CN104" s="22"/>
      <c r="CO104" s="22"/>
      <c r="CP104" s="18"/>
      <c r="CQ104" s="98"/>
      <c r="CR104" s="294"/>
      <c r="CS104" s="26"/>
      <c r="CT104" s="26"/>
      <c r="CU104" s="26"/>
      <c r="CV104" s="18"/>
      <c r="CW104" s="18"/>
      <c r="CX104" s="26"/>
      <c r="CY104" s="26"/>
      <c r="CZ104" s="26"/>
      <c r="DA104" s="18"/>
      <c r="DB104" s="18"/>
      <c r="DC104" s="31"/>
      <c r="DD104" s="31"/>
      <c r="DE104" s="31"/>
      <c r="DF104" s="9"/>
      <c r="DG104" s="31"/>
      <c r="DH104" s="31"/>
      <c r="DI104" s="31"/>
      <c r="DJ104" s="9"/>
      <c r="DK104" s="31"/>
      <c r="DL104" s="31"/>
      <c r="DM104" s="31"/>
      <c r="DN104" s="9"/>
      <c r="DO104" s="31"/>
      <c r="DP104" s="31"/>
      <c r="DQ104" s="31"/>
      <c r="DR104" s="9"/>
      <c r="DS104" s="286"/>
      <c r="DT104" s="31"/>
      <c r="DU104" s="31"/>
      <c r="DV104" s="31"/>
      <c r="DW104" s="9"/>
      <c r="DX104" s="9"/>
      <c r="DY104" s="286"/>
      <c r="DZ104" s="286"/>
      <c r="EA104" s="291"/>
      <c r="EB104" s="9"/>
      <c r="EC104" s="94"/>
      <c r="ED104" s="286"/>
      <c r="EE104" s="31"/>
      <c r="EF104" s="31"/>
      <c r="EG104" s="31"/>
      <c r="EH104" s="9"/>
      <c r="EI104" s="9"/>
      <c r="EJ104" s="286"/>
      <c r="EK104" s="286"/>
      <c r="EL104" s="286"/>
      <c r="EM104" s="30"/>
      <c r="EN104" s="250"/>
      <c r="EO104" s="9"/>
      <c r="EP104" s="286"/>
      <c r="EQ104" s="31"/>
      <c r="ER104" s="31"/>
      <c r="ES104" s="31"/>
      <c r="ET104" s="9"/>
      <c r="EU104" s="9"/>
      <c r="EV104" s="123"/>
      <c r="EW104" s="188"/>
      <c r="EX104" s="188"/>
      <c r="EY104" s="31"/>
      <c r="EZ104" s="31"/>
      <c r="FA104" s="31"/>
      <c r="FB104" s="9"/>
      <c r="FC104" s="94"/>
      <c r="FD104" s="31"/>
      <c r="FE104" s="31"/>
      <c r="FF104" s="31"/>
      <c r="FG104" s="9"/>
      <c r="FH104" s="94"/>
      <c r="FI104" s="188"/>
      <c r="FJ104" s="123"/>
      <c r="FK104" s="123"/>
      <c r="FL104" s="123"/>
      <c r="FM104" s="29"/>
      <c r="FN104" s="29"/>
      <c r="FO104" s="29"/>
      <c r="FP104" s="94"/>
      <c r="FQ104" s="29"/>
      <c r="FR104" s="29"/>
      <c r="FS104" s="29"/>
      <c r="FT104" s="94"/>
      <c r="FU104" s="29"/>
      <c r="FV104" s="29"/>
      <c r="FW104" s="29"/>
      <c r="FX104" s="94"/>
      <c r="FY104" s="201"/>
      <c r="FZ104" s="26"/>
      <c r="GA104" s="22"/>
      <c r="GB104" s="22"/>
      <c r="GC104" s="9"/>
      <c r="GD104" s="22"/>
      <c r="GE104" s="22"/>
      <c r="GF104" s="123"/>
      <c r="GG104" s="122"/>
      <c r="GH104" s="122"/>
      <c r="GI104" s="122"/>
      <c r="GJ104" s="120"/>
      <c r="GK104" s="123"/>
      <c r="GL104" s="195"/>
    </row>
    <row r="105" spans="1:194" ht="16" customHeight="1" thickBot="1" x14ac:dyDescent="0.35">
      <c r="A105" s="233">
        <v>100</v>
      </c>
      <c r="B105" s="224"/>
      <c r="C105" s="224"/>
      <c r="D105" s="225"/>
      <c r="E105" s="225"/>
      <c r="F105" s="226" t="str">
        <f t="shared" si="20"/>
        <v/>
      </c>
      <c r="G105" s="226" t="s">
        <v>33</v>
      </c>
      <c r="H105" s="227" t="str">
        <f t="shared" si="21"/>
        <v>-</v>
      </c>
      <c r="I105" s="227" t="s">
        <v>33</v>
      </c>
      <c r="J105" s="228" t="str">
        <f t="shared" si="22"/>
        <v>-</v>
      </c>
      <c r="K105" s="181"/>
      <c r="L105" s="181"/>
      <c r="M105" s="181"/>
      <c r="N105" s="248"/>
      <c r="O105" s="248"/>
      <c r="P105" s="248"/>
      <c r="Q105" s="229"/>
      <c r="R105" s="230"/>
      <c r="S105" s="230"/>
      <c r="T105" s="230"/>
      <c r="U105" s="230"/>
      <c r="V105" s="230"/>
      <c r="W105" s="210"/>
      <c r="X105" s="258"/>
      <c r="Y105" s="275"/>
      <c r="Z105" s="229"/>
      <c r="AA105" s="266" t="s">
        <v>4</v>
      </c>
      <c r="AB105" s="267"/>
      <c r="AC105" s="266" t="s">
        <v>6</v>
      </c>
      <c r="AD105" s="263" t="str">
        <f t="shared" si="19"/>
        <v>-</v>
      </c>
      <c r="AE105" s="278"/>
      <c r="AF105" s="278"/>
      <c r="AG105" s="278"/>
      <c r="AH105" s="278"/>
      <c r="AI105" s="278"/>
      <c r="AJ105" s="229"/>
      <c r="AK105" s="266" t="s">
        <v>22</v>
      </c>
      <c r="AL105" s="231"/>
      <c r="AM105" s="266" t="s">
        <v>23</v>
      </c>
      <c r="AN105" s="268" t="str">
        <f t="shared" si="23"/>
        <v>-</v>
      </c>
      <c r="AO105" s="196"/>
      <c r="AP105" s="336"/>
      <c r="AQ105" s="336"/>
      <c r="AR105" s="336"/>
      <c r="AS105" s="210"/>
      <c r="AT105" s="210"/>
      <c r="AU105" s="220"/>
      <c r="AV105" s="181"/>
      <c r="AW105" s="181"/>
      <c r="AX105" s="220"/>
      <c r="AY105" s="212"/>
      <c r="AZ105" s="220"/>
      <c r="BA105" s="181"/>
      <c r="BB105" s="181"/>
      <c r="BC105" s="212"/>
      <c r="BD105" s="212"/>
      <c r="BE105" s="212"/>
      <c r="BF105" s="221"/>
      <c r="BG105" s="215"/>
      <c r="BH105" s="209"/>
      <c r="BI105" s="209"/>
      <c r="BJ105" s="210"/>
      <c r="BK105" s="210"/>
      <c r="BL105" s="215"/>
      <c r="BM105" s="209"/>
      <c r="BN105" s="209"/>
      <c r="BO105" s="210"/>
      <c r="BP105" s="210"/>
      <c r="BQ105" s="217"/>
      <c r="BR105" s="181"/>
      <c r="BS105" s="213"/>
      <c r="BT105" s="215"/>
      <c r="BU105" s="154"/>
      <c r="BV105" s="215"/>
      <c r="BW105" s="209"/>
      <c r="BX105" s="154"/>
      <c r="BY105" s="215"/>
      <c r="BZ105" s="209"/>
      <c r="CA105" s="154"/>
      <c r="CB105" s="215"/>
      <c r="CC105" s="210"/>
      <c r="CD105" s="210"/>
      <c r="CE105" s="197"/>
      <c r="CF105" s="197"/>
      <c r="CG105" s="197"/>
      <c r="CH105" s="210"/>
      <c r="CI105" s="210"/>
      <c r="CJ105" s="211"/>
      <c r="CK105" s="186"/>
      <c r="CL105" s="212"/>
      <c r="CM105" s="181"/>
      <c r="CN105" s="181"/>
      <c r="CO105" s="181"/>
      <c r="CP105" s="210"/>
      <c r="CQ105" s="213"/>
      <c r="CR105" s="295"/>
      <c r="CS105" s="197"/>
      <c r="CT105" s="197"/>
      <c r="CU105" s="197"/>
      <c r="CV105" s="210"/>
      <c r="CW105" s="210"/>
      <c r="CX105" s="197"/>
      <c r="CY105" s="197"/>
      <c r="CZ105" s="197"/>
      <c r="DA105" s="210"/>
      <c r="DB105" s="210"/>
      <c r="DC105" s="209"/>
      <c r="DD105" s="209"/>
      <c r="DE105" s="209"/>
      <c r="DF105" s="186"/>
      <c r="DG105" s="209"/>
      <c r="DH105" s="209"/>
      <c r="DI105" s="209"/>
      <c r="DJ105" s="186"/>
      <c r="DK105" s="209"/>
      <c r="DL105" s="209"/>
      <c r="DM105" s="209"/>
      <c r="DN105" s="186"/>
      <c r="DO105" s="209"/>
      <c r="DP105" s="209"/>
      <c r="DQ105" s="209"/>
      <c r="DR105" s="186"/>
      <c r="DS105" s="287"/>
      <c r="DT105" s="209"/>
      <c r="DU105" s="209"/>
      <c r="DV105" s="209"/>
      <c r="DW105" s="186"/>
      <c r="DX105" s="186"/>
      <c r="DY105" s="287"/>
      <c r="DZ105" s="287"/>
      <c r="EA105" s="292"/>
      <c r="EB105" s="186"/>
      <c r="EC105" s="183"/>
      <c r="ED105" s="287"/>
      <c r="EE105" s="209"/>
      <c r="EF105" s="209"/>
      <c r="EG105" s="209"/>
      <c r="EH105" s="186"/>
      <c r="EI105" s="186"/>
      <c r="EJ105" s="287"/>
      <c r="EK105" s="287"/>
      <c r="EL105" s="287"/>
      <c r="EM105" s="182"/>
      <c r="EN105" s="251"/>
      <c r="EO105" s="186"/>
      <c r="EP105" s="287"/>
      <c r="EQ105" s="209"/>
      <c r="ER105" s="209"/>
      <c r="ES105" s="209"/>
      <c r="ET105" s="186"/>
      <c r="EU105" s="186"/>
      <c r="EV105" s="187"/>
      <c r="EW105" s="189"/>
      <c r="EX105" s="189"/>
      <c r="EY105" s="209"/>
      <c r="EZ105" s="209"/>
      <c r="FA105" s="209"/>
      <c r="FB105" s="186"/>
      <c r="FC105" s="183"/>
      <c r="FD105" s="209"/>
      <c r="FE105" s="209"/>
      <c r="FF105" s="209"/>
      <c r="FG105" s="186"/>
      <c r="FH105" s="183"/>
      <c r="FI105" s="189"/>
      <c r="FJ105" s="187"/>
      <c r="FK105" s="187"/>
      <c r="FL105" s="187"/>
      <c r="FM105" s="185"/>
      <c r="FN105" s="185"/>
      <c r="FO105" s="185"/>
      <c r="FP105" s="183"/>
      <c r="FQ105" s="185"/>
      <c r="FR105" s="185"/>
      <c r="FS105" s="185"/>
      <c r="FT105" s="183"/>
      <c r="FU105" s="185"/>
      <c r="FV105" s="185"/>
      <c r="FW105" s="185"/>
      <c r="FX105" s="183"/>
      <c r="FY105" s="202"/>
      <c r="FZ105" s="197"/>
      <c r="GA105" s="181"/>
      <c r="GB105" s="181"/>
      <c r="GC105" s="186"/>
      <c r="GD105" s="181"/>
      <c r="GE105" s="181"/>
      <c r="GF105" s="187"/>
      <c r="GG105" s="198"/>
      <c r="GH105" s="198"/>
      <c r="GI105" s="198"/>
      <c r="GJ105" s="199"/>
      <c r="GK105" s="187"/>
      <c r="GL105" s="308"/>
    </row>
    <row r="106" spans="1:194" ht="13.5" thickBot="1" x14ac:dyDescent="0.35">
      <c r="M106" s="322"/>
      <c r="O106" s="322"/>
      <c r="P106" s="322"/>
      <c r="Q106" s="322"/>
      <c r="R106" s="302"/>
      <c r="S106" s="302"/>
      <c r="T106" s="302"/>
      <c r="U106" s="302"/>
      <c r="V106" s="302"/>
      <c r="AO106" s="322"/>
      <c r="AP106" s="322"/>
      <c r="AU106" s="322"/>
      <c r="AV106" s="322"/>
      <c r="AW106" s="322"/>
      <c r="AX106" s="322"/>
      <c r="AY106" s="322"/>
      <c r="AZ106" s="322"/>
      <c r="BA106" s="322"/>
      <c r="BB106" s="322"/>
      <c r="BD106" s="322"/>
      <c r="BE106" s="322"/>
      <c r="BF106" s="322"/>
      <c r="BG106" s="322"/>
      <c r="BL106" s="322"/>
      <c r="BQ106" s="322"/>
      <c r="BR106" s="322"/>
      <c r="BT106" s="322"/>
      <c r="CE106" s="322"/>
      <c r="CJ106" s="322"/>
      <c r="CL106" s="322"/>
      <c r="CM106" s="322"/>
      <c r="CR106" s="322"/>
      <c r="CS106" s="322"/>
      <c r="CX106" s="422"/>
      <c r="CY106" s="242"/>
      <c r="DC106" s="322"/>
      <c r="DG106" s="322"/>
      <c r="DK106" s="322"/>
      <c r="DO106" s="322"/>
      <c r="DS106" s="322"/>
      <c r="DT106" s="322"/>
      <c r="DY106" s="322"/>
      <c r="ED106" s="322"/>
      <c r="EE106" s="322"/>
      <c r="EJ106" s="322"/>
      <c r="EK106" s="322"/>
      <c r="EL106" s="322"/>
      <c r="EM106" s="322"/>
      <c r="EP106" s="322"/>
      <c r="EQ106" s="322"/>
      <c r="EV106" s="322"/>
      <c r="EW106" s="322"/>
      <c r="EX106" s="322"/>
      <c r="EY106" s="322"/>
      <c r="EZ106" s="322"/>
      <c r="FA106" s="322"/>
      <c r="FB106" s="322"/>
      <c r="FC106" s="322"/>
      <c r="FD106" s="322"/>
      <c r="FI106" s="322"/>
      <c r="FJ106" s="322"/>
      <c r="FK106" s="322"/>
      <c r="FL106" s="322"/>
      <c r="FM106" s="322"/>
      <c r="FQ106" s="322"/>
      <c r="FU106" s="322"/>
      <c r="FY106" s="322"/>
      <c r="FZ106" s="322"/>
      <c r="GD106" s="322"/>
      <c r="GE106" s="322"/>
      <c r="GF106" s="322"/>
      <c r="GG106" s="322"/>
      <c r="GK106" s="322"/>
      <c r="GL106" s="309"/>
    </row>
    <row r="107" spans="1:194" ht="12.75" customHeight="1" thickTop="1" x14ac:dyDescent="0.3">
      <c r="B107" s="556" t="s">
        <v>440</v>
      </c>
      <c r="C107" s="556"/>
      <c r="D107" s="556"/>
      <c r="E107" s="556"/>
      <c r="F107" s="556"/>
      <c r="G107" s="556"/>
      <c r="H107" s="556"/>
      <c r="I107" s="556"/>
      <c r="K107" s="245"/>
      <c r="L107" s="245"/>
      <c r="M107" s="323" t="s">
        <v>44</v>
      </c>
      <c r="N107" s="245"/>
      <c r="O107" s="333" t="s">
        <v>83</v>
      </c>
      <c r="P107" s="332" t="s">
        <v>83</v>
      </c>
      <c r="Q107" s="334"/>
      <c r="R107" s="245"/>
      <c r="S107" s="245"/>
      <c r="T107" s="245"/>
      <c r="U107" s="245"/>
      <c r="V107" s="245"/>
      <c r="W107" s="180"/>
      <c r="X107" s="180"/>
      <c r="Y107" s="180"/>
      <c r="Z107" s="180"/>
      <c r="AA107" s="180"/>
      <c r="AB107" s="311"/>
      <c r="AC107" s="180"/>
      <c r="AD107" s="180"/>
      <c r="AE107" s="180"/>
      <c r="AF107" s="180"/>
      <c r="AG107" s="180"/>
      <c r="AH107" s="180"/>
      <c r="AI107" s="180"/>
      <c r="AJ107" s="180"/>
      <c r="AK107" s="180"/>
      <c r="AL107" s="311"/>
      <c r="AM107" s="180"/>
      <c r="AN107" s="180"/>
      <c r="AO107" s="324" t="s">
        <v>34</v>
      </c>
      <c r="AP107" s="323" t="s">
        <v>374</v>
      </c>
      <c r="AQ107" s="180"/>
      <c r="AR107" s="245"/>
      <c r="AS107" s="245"/>
      <c r="AT107" s="245"/>
      <c r="AU107" s="329" t="s">
        <v>15</v>
      </c>
      <c r="AV107" s="324" t="s">
        <v>378</v>
      </c>
      <c r="AW107" s="324" t="s">
        <v>36</v>
      </c>
      <c r="AX107" s="324" t="s">
        <v>0</v>
      </c>
      <c r="AY107" s="324" t="s">
        <v>0</v>
      </c>
      <c r="AZ107" s="329" t="s">
        <v>108</v>
      </c>
      <c r="BA107" s="324" t="s">
        <v>112</v>
      </c>
      <c r="BB107" s="323" t="s">
        <v>114</v>
      </c>
      <c r="BC107" s="245" t="s">
        <v>34</v>
      </c>
      <c r="BD107" s="324" t="s">
        <v>34</v>
      </c>
      <c r="BE107" s="324" t="s">
        <v>34</v>
      </c>
      <c r="BF107" s="324" t="s">
        <v>34</v>
      </c>
      <c r="BG107" s="330" t="s">
        <v>382</v>
      </c>
      <c r="BH107" s="180"/>
      <c r="BI107" s="180"/>
      <c r="BJ107" s="180"/>
      <c r="BK107" s="180"/>
      <c r="BL107" s="325" t="s">
        <v>274</v>
      </c>
      <c r="BM107" s="180"/>
      <c r="BN107" s="180"/>
      <c r="BO107" s="180"/>
      <c r="BP107" s="180"/>
      <c r="BQ107" s="324" t="s">
        <v>34</v>
      </c>
      <c r="BR107" s="323" t="s">
        <v>127</v>
      </c>
      <c r="BS107" s="180"/>
      <c r="BT107" s="330" t="s">
        <v>368</v>
      </c>
      <c r="BU107" s="151"/>
      <c r="BV107" s="151"/>
      <c r="BW107" s="180"/>
      <c r="BX107" s="180"/>
      <c r="BY107" s="180"/>
      <c r="BZ107" s="180"/>
      <c r="CA107" s="180"/>
      <c r="CB107" s="180"/>
      <c r="CC107" s="180"/>
      <c r="CD107" s="180"/>
      <c r="CE107" s="323" t="s">
        <v>266</v>
      </c>
      <c r="CF107" s="180"/>
      <c r="CG107" s="180"/>
      <c r="CH107" s="180"/>
      <c r="CI107" s="180"/>
      <c r="CJ107" s="331" t="s">
        <v>139</v>
      </c>
      <c r="CK107" s="180"/>
      <c r="CL107" s="324" t="s">
        <v>0</v>
      </c>
      <c r="CM107" s="330" t="s">
        <v>96</v>
      </c>
      <c r="CN107" s="180"/>
      <c r="CO107" s="180"/>
      <c r="CP107" s="180"/>
      <c r="CQ107" s="180"/>
      <c r="CR107" s="324" t="s">
        <v>0</v>
      </c>
      <c r="CS107" s="325" t="s">
        <v>350</v>
      </c>
      <c r="CT107" s="180"/>
      <c r="CU107" s="180"/>
      <c r="CV107" s="180"/>
      <c r="CW107" s="180"/>
      <c r="CX107" s="325" t="s">
        <v>350</v>
      </c>
      <c r="CY107" s="180"/>
      <c r="CZ107" s="180"/>
      <c r="DA107" s="180"/>
      <c r="DB107" s="180"/>
      <c r="DC107" s="326" t="s">
        <v>251</v>
      </c>
      <c r="DD107" s="180"/>
      <c r="DE107" s="180"/>
      <c r="DF107" s="180"/>
      <c r="DG107" s="325" t="s">
        <v>238</v>
      </c>
      <c r="DH107" s="180"/>
      <c r="DI107" s="252"/>
      <c r="DJ107" s="180"/>
      <c r="DK107" s="325" t="s">
        <v>395</v>
      </c>
      <c r="DL107" s="180"/>
      <c r="DM107" s="180"/>
      <c r="DN107" s="180"/>
      <c r="DO107" s="325" t="s">
        <v>238</v>
      </c>
      <c r="DP107" s="180"/>
      <c r="DQ107" s="252"/>
      <c r="DR107" s="180"/>
      <c r="DS107" s="324" t="s">
        <v>0</v>
      </c>
      <c r="DT107" s="325" t="s">
        <v>226</v>
      </c>
      <c r="DU107" s="180"/>
      <c r="DV107" s="252"/>
      <c r="DW107" s="180"/>
      <c r="DX107" s="180"/>
      <c r="DY107" s="323" t="s">
        <v>286</v>
      </c>
      <c r="DZ107" s="180"/>
      <c r="EA107" s="245"/>
      <c r="EB107" s="180"/>
      <c r="EC107" s="180"/>
      <c r="ED107" s="324" t="s">
        <v>0</v>
      </c>
      <c r="EE107" s="325" t="s">
        <v>293</v>
      </c>
      <c r="EF107" s="252"/>
      <c r="EG107" s="252"/>
      <c r="EH107" s="180"/>
      <c r="EI107" s="180"/>
      <c r="EJ107" s="324" t="s">
        <v>0</v>
      </c>
      <c r="EK107" s="324" t="s">
        <v>179</v>
      </c>
      <c r="EL107" s="324" t="s">
        <v>401</v>
      </c>
      <c r="EM107" s="325" t="s">
        <v>303</v>
      </c>
      <c r="EN107" s="252"/>
      <c r="EO107" s="180"/>
      <c r="EP107" s="324" t="s">
        <v>0</v>
      </c>
      <c r="EQ107" s="325" t="s">
        <v>311</v>
      </c>
      <c r="ER107" s="252"/>
      <c r="ES107" s="252"/>
      <c r="ET107" s="180"/>
      <c r="EU107" s="180"/>
      <c r="EV107" s="329" t="s">
        <v>108</v>
      </c>
      <c r="EW107" s="324" t="s">
        <v>0</v>
      </c>
      <c r="EX107" s="324" t="s">
        <v>0</v>
      </c>
      <c r="EY107" s="324" t="s">
        <v>83</v>
      </c>
      <c r="EZ107" s="323"/>
      <c r="FA107" s="323"/>
      <c r="FB107" s="323"/>
      <c r="FC107" s="323"/>
      <c r="FD107" s="325" t="s">
        <v>460</v>
      </c>
      <c r="FE107" s="252"/>
      <c r="FF107" s="252"/>
      <c r="FG107" s="180"/>
      <c r="FH107" s="180"/>
      <c r="FI107" s="324" t="s">
        <v>0</v>
      </c>
      <c r="FJ107" s="329" t="s">
        <v>108</v>
      </c>
      <c r="FK107" s="328" t="s">
        <v>59</v>
      </c>
      <c r="FL107" s="324" t="s">
        <v>0</v>
      </c>
      <c r="FM107" s="326" t="s">
        <v>315</v>
      </c>
      <c r="FN107" s="284"/>
      <c r="FO107" s="180"/>
      <c r="FP107" s="180"/>
      <c r="FQ107" s="327" t="s">
        <v>86</v>
      </c>
      <c r="FR107" s="284"/>
      <c r="FS107" s="180"/>
      <c r="FT107" s="180"/>
      <c r="FU107" s="326" t="s">
        <v>317</v>
      </c>
      <c r="FV107" s="284"/>
      <c r="FW107" s="180"/>
      <c r="FX107" s="180"/>
      <c r="FY107" s="324" t="s">
        <v>0</v>
      </c>
      <c r="FZ107" s="325" t="s">
        <v>327</v>
      </c>
      <c r="GA107" s="180"/>
      <c r="GB107" s="180"/>
      <c r="GC107" s="180"/>
      <c r="GD107" s="324" t="s">
        <v>414</v>
      </c>
      <c r="GE107" s="324" t="s">
        <v>416</v>
      </c>
      <c r="GF107" s="324" t="s">
        <v>0</v>
      </c>
      <c r="GG107" s="325" t="s">
        <v>337</v>
      </c>
      <c r="GH107" s="252"/>
      <c r="GK107" s="324" t="s">
        <v>0</v>
      </c>
      <c r="GL107" s="323" t="s">
        <v>0</v>
      </c>
    </row>
    <row r="108" spans="1:194" x14ac:dyDescent="0.3">
      <c r="B108" s="556"/>
      <c r="C108" s="556"/>
      <c r="D108" s="556"/>
      <c r="E108" s="556"/>
      <c r="F108" s="556"/>
      <c r="G108" s="556"/>
      <c r="H108" s="556"/>
      <c r="I108" s="556"/>
      <c r="K108" s="245"/>
      <c r="L108" s="245"/>
      <c r="M108" s="245" t="s">
        <v>43</v>
      </c>
      <c r="N108" s="245"/>
      <c r="O108" s="310" t="s">
        <v>83</v>
      </c>
      <c r="P108" s="310" t="s">
        <v>83</v>
      </c>
      <c r="R108" s="245"/>
      <c r="S108" s="245"/>
      <c r="T108" s="245"/>
      <c r="U108" s="245"/>
      <c r="V108" s="245"/>
      <c r="W108" s="180"/>
      <c r="X108" s="180"/>
      <c r="Y108" s="180"/>
      <c r="Z108" s="180"/>
      <c r="AA108" s="180"/>
      <c r="AB108" s="311"/>
      <c r="AC108" s="180"/>
      <c r="AD108" s="180"/>
      <c r="AE108" s="180"/>
      <c r="AF108" s="180"/>
      <c r="AG108" s="180"/>
      <c r="AH108" s="180"/>
      <c r="AI108" s="180"/>
      <c r="AJ108" s="180"/>
      <c r="AK108" s="180"/>
      <c r="AL108" s="311"/>
      <c r="AM108" s="180"/>
      <c r="AN108" s="180"/>
      <c r="AO108" s="245" t="s">
        <v>35</v>
      </c>
      <c r="AP108" s="245" t="s">
        <v>375</v>
      </c>
      <c r="AQ108" s="180"/>
      <c r="AR108" s="245"/>
      <c r="AS108" s="245"/>
      <c r="AT108" s="245"/>
      <c r="AU108" s="279" t="s">
        <v>104</v>
      </c>
      <c r="AV108" s="245" t="s">
        <v>377</v>
      </c>
      <c r="AW108" s="245" t="s">
        <v>380</v>
      </c>
      <c r="AX108" s="245" t="s">
        <v>1</v>
      </c>
      <c r="AY108" s="245" t="s">
        <v>1</v>
      </c>
      <c r="AZ108" s="279" t="s">
        <v>109</v>
      </c>
      <c r="BA108" s="245" t="s">
        <v>113</v>
      </c>
      <c r="BB108" s="245" t="s">
        <v>115</v>
      </c>
      <c r="BC108" s="245" t="s">
        <v>35</v>
      </c>
      <c r="BD108" s="245" t="s">
        <v>35</v>
      </c>
      <c r="BE108" s="245" t="s">
        <v>35</v>
      </c>
      <c r="BF108" s="245" t="s">
        <v>35</v>
      </c>
      <c r="BG108" s="252" t="s">
        <v>50</v>
      </c>
      <c r="BH108" s="180"/>
      <c r="BI108" s="180"/>
      <c r="BJ108" s="180"/>
      <c r="BK108" s="180"/>
      <c r="BL108" s="252" t="s">
        <v>275</v>
      </c>
      <c r="BM108" s="180"/>
      <c r="BN108" s="180"/>
      <c r="BO108" s="180"/>
      <c r="BP108" s="180"/>
      <c r="BQ108" s="245" t="s">
        <v>35</v>
      </c>
      <c r="BR108" s="245" t="s">
        <v>369</v>
      </c>
      <c r="BS108" s="180"/>
      <c r="BT108" s="151" t="s">
        <v>130</v>
      </c>
      <c r="BU108" s="151"/>
      <c r="BV108" s="151"/>
      <c r="BW108" s="180"/>
      <c r="BX108" s="180"/>
      <c r="BY108" s="180"/>
      <c r="BZ108" s="180"/>
      <c r="CA108" s="180"/>
      <c r="CB108" s="180"/>
      <c r="CC108" s="180"/>
      <c r="CD108" s="180"/>
      <c r="CE108" s="245" t="s">
        <v>267</v>
      </c>
      <c r="CF108" s="180"/>
      <c r="CG108" s="180"/>
      <c r="CH108" s="180"/>
      <c r="CI108" s="180"/>
      <c r="CJ108" s="279" t="s">
        <v>140</v>
      </c>
      <c r="CK108" s="180"/>
      <c r="CL108" s="245" t="s">
        <v>1</v>
      </c>
      <c r="CM108" s="151" t="s">
        <v>206</v>
      </c>
      <c r="CN108" s="180"/>
      <c r="CO108" s="180"/>
      <c r="CP108" s="180"/>
      <c r="CQ108" s="180"/>
      <c r="CR108" s="245" t="s">
        <v>1</v>
      </c>
      <c r="CS108" s="245" t="s">
        <v>391</v>
      </c>
      <c r="CT108" s="180"/>
      <c r="CU108" s="180"/>
      <c r="CV108" s="180"/>
      <c r="CW108" s="180"/>
      <c r="CX108" s="245" t="s">
        <v>391</v>
      </c>
      <c r="CY108" s="180"/>
      <c r="CZ108" s="180"/>
      <c r="DA108" s="180"/>
      <c r="DB108" s="180"/>
      <c r="DC108" s="312" t="s">
        <v>252</v>
      </c>
      <c r="DD108" s="180"/>
      <c r="DE108" s="180"/>
      <c r="DF108" s="180"/>
      <c r="DG108" s="252" t="s">
        <v>239</v>
      </c>
      <c r="DH108" s="180"/>
      <c r="DI108" s="252"/>
      <c r="DJ108" s="180"/>
      <c r="DK108" s="252" t="s">
        <v>396</v>
      </c>
      <c r="DL108" s="180"/>
      <c r="DM108" s="180"/>
      <c r="DN108" s="180"/>
      <c r="DO108" s="252" t="s">
        <v>239</v>
      </c>
      <c r="DP108" s="180"/>
      <c r="DQ108" s="252"/>
      <c r="DR108" s="180"/>
      <c r="DS108" s="245" t="s">
        <v>1</v>
      </c>
      <c r="DT108" s="252" t="s">
        <v>227</v>
      </c>
      <c r="DU108" s="180"/>
      <c r="DV108" s="252"/>
      <c r="DW108" s="180"/>
      <c r="DX108" s="180"/>
      <c r="DY108" s="245" t="s">
        <v>287</v>
      </c>
      <c r="DZ108" s="180"/>
      <c r="EA108" s="245"/>
      <c r="EB108" s="180"/>
      <c r="EC108" s="180"/>
      <c r="ED108" s="245" t="s">
        <v>1</v>
      </c>
      <c r="EE108" s="252" t="s">
        <v>294</v>
      </c>
      <c r="EF108" s="252"/>
      <c r="EG108" s="252"/>
      <c r="EH108" s="180"/>
      <c r="EI108" s="180"/>
      <c r="EJ108" s="245" t="s">
        <v>1</v>
      </c>
      <c r="EK108" s="245" t="s">
        <v>180</v>
      </c>
      <c r="EL108" s="245" t="s">
        <v>298</v>
      </c>
      <c r="EM108" s="252" t="s">
        <v>304</v>
      </c>
      <c r="EN108" s="252"/>
      <c r="EO108" s="180"/>
      <c r="EP108" s="245" t="s">
        <v>1</v>
      </c>
      <c r="EQ108" s="252" t="s">
        <v>312</v>
      </c>
      <c r="ER108" s="252"/>
      <c r="ES108" s="252"/>
      <c r="ET108" s="180"/>
      <c r="EU108" s="180"/>
      <c r="EV108" s="279" t="s">
        <v>189</v>
      </c>
      <c r="EW108" s="245" t="s">
        <v>1</v>
      </c>
      <c r="EX108" s="245" t="s">
        <v>1</v>
      </c>
      <c r="EY108" s="245"/>
      <c r="EZ108" s="245"/>
      <c r="FA108" s="245"/>
      <c r="FB108" s="245"/>
      <c r="FC108" s="245"/>
      <c r="FD108" s="252" t="s">
        <v>461</v>
      </c>
      <c r="FE108" s="252"/>
      <c r="FF108" s="252"/>
      <c r="FG108" s="180"/>
      <c r="FH108" s="180"/>
      <c r="FI108" s="245" t="s">
        <v>1</v>
      </c>
      <c r="FJ108" s="279" t="s">
        <v>189</v>
      </c>
      <c r="FK108" s="252" t="s">
        <v>61</v>
      </c>
      <c r="FL108" s="245" t="s">
        <v>1</v>
      </c>
      <c r="FM108" s="312" t="s">
        <v>316</v>
      </c>
      <c r="FN108" s="284"/>
      <c r="FO108" s="180"/>
      <c r="FP108" s="180"/>
      <c r="FQ108" s="284" t="s">
        <v>87</v>
      </c>
      <c r="FR108" s="284"/>
      <c r="FS108" s="180"/>
      <c r="FT108" s="180"/>
      <c r="FU108" s="312" t="s">
        <v>409</v>
      </c>
      <c r="FV108" s="284"/>
      <c r="FW108" s="180"/>
      <c r="FX108" s="180"/>
      <c r="FY108" s="245" t="s">
        <v>1</v>
      </c>
      <c r="FZ108" s="252" t="s">
        <v>328</v>
      </c>
      <c r="GA108" s="180"/>
      <c r="GB108" s="180"/>
      <c r="GC108" s="180"/>
      <c r="GD108" s="245" t="s">
        <v>415</v>
      </c>
      <c r="GE108" s="245" t="s">
        <v>417</v>
      </c>
      <c r="GF108" s="245" t="s">
        <v>1</v>
      </c>
      <c r="GG108" s="252" t="s">
        <v>338</v>
      </c>
      <c r="GH108" s="252"/>
      <c r="GK108" s="245" t="s">
        <v>1</v>
      </c>
      <c r="GL108" s="245" t="s">
        <v>1</v>
      </c>
    </row>
    <row r="109" spans="1:194" x14ac:dyDescent="0.3">
      <c r="B109" s="556"/>
      <c r="C109" s="556"/>
      <c r="D109" s="556"/>
      <c r="E109" s="556"/>
      <c r="F109" s="556"/>
      <c r="G109" s="556"/>
      <c r="H109" s="556"/>
      <c r="I109" s="556"/>
      <c r="K109" s="245"/>
      <c r="L109" s="245"/>
      <c r="M109" s="245" t="s">
        <v>70</v>
      </c>
      <c r="N109" s="245"/>
      <c r="O109" s="310" t="s">
        <v>83</v>
      </c>
      <c r="P109" s="310" t="s">
        <v>83</v>
      </c>
      <c r="R109" s="245"/>
      <c r="S109" s="245"/>
      <c r="T109" s="245"/>
      <c r="U109" s="245"/>
      <c r="V109" s="245"/>
      <c r="W109" s="180"/>
      <c r="X109" s="180"/>
      <c r="Y109" s="180"/>
      <c r="Z109" s="180"/>
      <c r="AA109" s="180"/>
      <c r="AB109" s="311"/>
      <c r="AC109" s="180"/>
      <c r="AD109" s="180"/>
      <c r="AE109" s="180"/>
      <c r="AF109" s="180"/>
      <c r="AG109" s="180"/>
      <c r="AH109" s="180"/>
      <c r="AI109" s="180"/>
      <c r="AJ109" s="180"/>
      <c r="AK109" s="180"/>
      <c r="AL109" s="311"/>
      <c r="AM109" s="180"/>
      <c r="AN109" s="180"/>
      <c r="AO109" s="245" t="s">
        <v>72</v>
      </c>
      <c r="AP109" s="245" t="s">
        <v>281</v>
      </c>
      <c r="AQ109" s="180"/>
      <c r="AR109" s="245"/>
      <c r="AS109" s="245"/>
      <c r="AT109" s="245"/>
      <c r="AU109" s="279" t="s">
        <v>105</v>
      </c>
      <c r="AV109" s="245" t="s">
        <v>379</v>
      </c>
      <c r="AW109" s="245" t="s">
        <v>351</v>
      </c>
      <c r="AX109" s="245" t="s">
        <v>72</v>
      </c>
      <c r="AY109" s="245" t="s">
        <v>72</v>
      </c>
      <c r="AZ109" s="279" t="s">
        <v>104</v>
      </c>
      <c r="BA109" s="245" t="s">
        <v>37</v>
      </c>
      <c r="BB109" s="245" t="s">
        <v>381</v>
      </c>
      <c r="BC109" s="245" t="s">
        <v>72</v>
      </c>
      <c r="BD109" s="245" t="s">
        <v>72</v>
      </c>
      <c r="BE109" s="245" t="s">
        <v>72</v>
      </c>
      <c r="BF109" s="245" t="s">
        <v>72</v>
      </c>
      <c r="BG109" s="313" t="s">
        <v>47</v>
      </c>
      <c r="BH109" s="180"/>
      <c r="BI109" s="180"/>
      <c r="BJ109" s="180"/>
      <c r="BK109" s="180"/>
      <c r="BL109" s="252" t="s">
        <v>276</v>
      </c>
      <c r="BM109" s="180"/>
      <c r="BN109" s="180"/>
      <c r="BO109" s="180"/>
      <c r="BP109" s="180"/>
      <c r="BQ109" s="245" t="s">
        <v>72</v>
      </c>
      <c r="BR109" s="245" t="s">
        <v>128</v>
      </c>
      <c r="BS109" s="180"/>
      <c r="BT109" s="151" t="s">
        <v>129</v>
      </c>
      <c r="BU109" s="151"/>
      <c r="BV109" s="151"/>
      <c r="BW109" s="180"/>
      <c r="BX109" s="180"/>
      <c r="BY109" s="180"/>
      <c r="BZ109" s="180"/>
      <c r="CA109" s="180"/>
      <c r="CB109" s="180"/>
      <c r="CC109" s="180"/>
      <c r="CD109" s="180"/>
      <c r="CE109" s="245" t="s">
        <v>268</v>
      </c>
      <c r="CF109" s="180"/>
      <c r="CG109" s="180"/>
      <c r="CH109" s="180"/>
      <c r="CI109" s="180"/>
      <c r="CJ109" s="279" t="s">
        <v>141</v>
      </c>
      <c r="CK109" s="180"/>
      <c r="CL109" s="245" t="s">
        <v>72</v>
      </c>
      <c r="CM109" s="151" t="s">
        <v>207</v>
      </c>
      <c r="CN109" s="180"/>
      <c r="CO109" s="180"/>
      <c r="CP109" s="180"/>
      <c r="CQ109" s="180"/>
      <c r="CR109" s="245" t="s">
        <v>72</v>
      </c>
      <c r="CS109" s="245" t="s">
        <v>148</v>
      </c>
      <c r="CT109" s="180"/>
      <c r="CU109" s="180"/>
      <c r="CV109" s="180"/>
      <c r="CW109" s="180"/>
      <c r="CX109" s="245" t="s">
        <v>148</v>
      </c>
      <c r="CY109" s="180"/>
      <c r="CZ109" s="180"/>
      <c r="DA109" s="180"/>
      <c r="DB109" s="180"/>
      <c r="DC109" s="312" t="s">
        <v>253</v>
      </c>
      <c r="DD109" s="180"/>
      <c r="DE109" s="180"/>
      <c r="DF109" s="180"/>
      <c r="DG109" s="252" t="s">
        <v>240</v>
      </c>
      <c r="DH109" s="180"/>
      <c r="DI109" s="252"/>
      <c r="DJ109" s="180"/>
      <c r="DK109" s="252" t="s">
        <v>253</v>
      </c>
      <c r="DL109" s="180"/>
      <c r="DM109" s="180"/>
      <c r="DN109" s="180"/>
      <c r="DO109" s="252" t="s">
        <v>240</v>
      </c>
      <c r="DP109" s="180"/>
      <c r="DQ109" s="252"/>
      <c r="DR109" s="180"/>
      <c r="DS109" s="245" t="s">
        <v>72</v>
      </c>
      <c r="DT109" s="252" t="s">
        <v>228</v>
      </c>
      <c r="DU109" s="180"/>
      <c r="DV109" s="252"/>
      <c r="DW109" s="180"/>
      <c r="DX109" s="180"/>
      <c r="DY109" s="245" t="s">
        <v>288</v>
      </c>
      <c r="DZ109" s="180"/>
      <c r="EA109" s="245"/>
      <c r="EB109" s="180"/>
      <c r="EC109" s="180"/>
      <c r="ED109" s="245" t="s">
        <v>72</v>
      </c>
      <c r="EE109" s="252" t="s">
        <v>295</v>
      </c>
      <c r="EF109" s="252"/>
      <c r="EG109" s="252"/>
      <c r="EH109" s="180"/>
      <c r="EI109" s="180"/>
      <c r="EJ109" s="245" t="s">
        <v>72</v>
      </c>
      <c r="EK109" s="245" t="s">
        <v>181</v>
      </c>
      <c r="EL109" s="245" t="s">
        <v>299</v>
      </c>
      <c r="EM109" s="252" t="s">
        <v>305</v>
      </c>
      <c r="EN109" s="252"/>
      <c r="EO109" s="180"/>
      <c r="EP109" s="245" t="s">
        <v>72</v>
      </c>
      <c r="EQ109" s="252" t="s">
        <v>313</v>
      </c>
      <c r="ER109" s="252"/>
      <c r="ES109" s="252"/>
      <c r="ET109" s="180"/>
      <c r="EU109" s="180"/>
      <c r="EV109" s="279" t="s">
        <v>103</v>
      </c>
      <c r="EW109" s="245" t="s">
        <v>72</v>
      </c>
      <c r="EX109" s="245" t="s">
        <v>72</v>
      </c>
      <c r="EY109" s="245"/>
      <c r="EZ109" s="245"/>
      <c r="FA109" s="245"/>
      <c r="FB109" s="245"/>
      <c r="FC109" s="245"/>
      <c r="FD109" s="252" t="s">
        <v>462</v>
      </c>
      <c r="FE109" s="252"/>
      <c r="FF109" s="252"/>
      <c r="FG109" s="180"/>
      <c r="FH109" s="180"/>
      <c r="FI109" s="245" t="s">
        <v>72</v>
      </c>
      <c r="FJ109" s="279" t="s">
        <v>103</v>
      </c>
      <c r="FK109" s="252" t="s">
        <v>62</v>
      </c>
      <c r="FL109" s="245" t="s">
        <v>72</v>
      </c>
      <c r="FM109" s="312" t="s">
        <v>407</v>
      </c>
      <c r="FN109" s="284"/>
      <c r="FO109" s="180"/>
      <c r="FP109" s="180"/>
      <c r="FQ109" s="284" t="s">
        <v>88</v>
      </c>
      <c r="FR109" s="284"/>
      <c r="FS109" s="180"/>
      <c r="FT109" s="180"/>
      <c r="FU109" s="312" t="s">
        <v>318</v>
      </c>
      <c r="FV109" s="284"/>
      <c r="FW109" s="180"/>
      <c r="FX109" s="180"/>
      <c r="FY109" s="310" t="s">
        <v>72</v>
      </c>
      <c r="FZ109" s="252" t="s">
        <v>329</v>
      </c>
      <c r="GA109" s="180"/>
      <c r="GB109" s="180"/>
      <c r="GC109" s="180"/>
      <c r="GD109" s="245" t="s">
        <v>42</v>
      </c>
      <c r="GE109" s="245" t="s">
        <v>42</v>
      </c>
      <c r="GF109" s="245" t="s">
        <v>72</v>
      </c>
      <c r="GG109" s="252" t="s">
        <v>339</v>
      </c>
      <c r="GH109" s="252"/>
      <c r="GK109" s="245" t="s">
        <v>72</v>
      </c>
      <c r="GL109" s="245" t="s">
        <v>72</v>
      </c>
    </row>
    <row r="110" spans="1:194" x14ac:dyDescent="0.3">
      <c r="B110" s="556"/>
      <c r="C110" s="556"/>
      <c r="D110" s="556"/>
      <c r="E110" s="556"/>
      <c r="F110" s="556"/>
      <c r="G110" s="556"/>
      <c r="H110" s="556"/>
      <c r="I110" s="556"/>
      <c r="K110" s="245"/>
      <c r="L110" s="245"/>
      <c r="M110" s="245" t="s">
        <v>71</v>
      </c>
      <c r="N110" s="245"/>
      <c r="O110" s="310" t="s">
        <v>83</v>
      </c>
      <c r="P110" s="310" t="s">
        <v>83</v>
      </c>
      <c r="R110" s="245"/>
      <c r="S110" s="245"/>
      <c r="T110" s="245"/>
      <c r="U110" s="245"/>
      <c r="V110" s="245"/>
      <c r="W110" s="180"/>
      <c r="X110" s="180"/>
      <c r="Y110" s="180"/>
      <c r="Z110" s="180"/>
      <c r="AA110" s="180"/>
      <c r="AB110" s="311"/>
      <c r="AC110" s="180"/>
      <c r="AD110" s="180"/>
      <c r="AE110" s="180"/>
      <c r="AF110" s="180"/>
      <c r="AG110" s="180"/>
      <c r="AH110" s="180"/>
      <c r="AI110" s="180"/>
      <c r="AJ110" s="180"/>
      <c r="AK110" s="180"/>
      <c r="AL110" s="311"/>
      <c r="AM110" s="180"/>
      <c r="AN110" s="180"/>
      <c r="AO110" s="245"/>
      <c r="AP110" s="245" t="s">
        <v>282</v>
      </c>
      <c r="AQ110" s="180"/>
      <c r="AR110" s="245"/>
      <c r="AS110" s="245"/>
      <c r="AT110" s="245"/>
      <c r="AU110" s="279" t="s">
        <v>106</v>
      </c>
      <c r="AV110" s="245" t="s">
        <v>72</v>
      </c>
      <c r="AW110" s="245" t="s">
        <v>38</v>
      </c>
      <c r="AX110" s="279"/>
      <c r="AY110" s="245"/>
      <c r="AZ110" s="279" t="s">
        <v>105</v>
      </c>
      <c r="BA110" s="245" t="s">
        <v>72</v>
      </c>
      <c r="BB110" s="245" t="s">
        <v>46</v>
      </c>
      <c r="BC110" s="180"/>
      <c r="BD110" s="314"/>
      <c r="BE110" s="314"/>
      <c r="BF110" s="314"/>
      <c r="BG110" s="151" t="s">
        <v>384</v>
      </c>
      <c r="BH110" s="180"/>
      <c r="BI110" s="180"/>
      <c r="BJ110" s="180"/>
      <c r="BK110" s="180"/>
      <c r="BL110" s="252" t="s">
        <v>277</v>
      </c>
      <c r="BM110" s="180"/>
      <c r="BN110" s="180"/>
      <c r="BO110" s="180"/>
      <c r="BP110" s="180"/>
      <c r="BQ110" s="180"/>
      <c r="BR110" s="245" t="s">
        <v>72</v>
      </c>
      <c r="BS110" s="180"/>
      <c r="BT110" s="151" t="s">
        <v>131</v>
      </c>
      <c r="BU110" s="151"/>
      <c r="BV110" s="151"/>
      <c r="BW110" s="180"/>
      <c r="BX110" s="180"/>
      <c r="BY110" s="180"/>
      <c r="BZ110" s="180"/>
      <c r="CA110" s="180"/>
      <c r="CB110" s="180"/>
      <c r="CC110" s="180"/>
      <c r="CD110" s="180"/>
      <c r="CE110" s="245" t="s">
        <v>269</v>
      </c>
      <c r="CF110" s="180"/>
      <c r="CG110" s="180"/>
      <c r="CH110" s="180"/>
      <c r="CI110" s="180"/>
      <c r="CJ110" s="279" t="s">
        <v>142</v>
      </c>
      <c r="CK110" s="180"/>
      <c r="CL110" s="314"/>
      <c r="CM110" s="151" t="s">
        <v>48</v>
      </c>
      <c r="CN110" s="180"/>
      <c r="CO110" s="180"/>
      <c r="CP110" s="180"/>
      <c r="CQ110" s="180"/>
      <c r="CR110" s="314"/>
      <c r="CS110" s="245" t="s">
        <v>149</v>
      </c>
      <c r="CT110" s="180"/>
      <c r="CU110" s="180"/>
      <c r="CV110" s="180"/>
      <c r="CW110" s="180"/>
      <c r="CX110" s="245" t="s">
        <v>149</v>
      </c>
      <c r="CY110" s="180"/>
      <c r="CZ110" s="180"/>
      <c r="DA110" s="180"/>
      <c r="DB110" s="180"/>
      <c r="DC110" s="312" t="s">
        <v>254</v>
      </c>
      <c r="DD110" s="180"/>
      <c r="DE110" s="180"/>
      <c r="DF110" s="180"/>
      <c r="DG110" s="252" t="s">
        <v>241</v>
      </c>
      <c r="DH110" s="180"/>
      <c r="DI110" s="252"/>
      <c r="DJ110" s="180"/>
      <c r="DK110" s="252" t="s">
        <v>254</v>
      </c>
      <c r="DL110" s="180"/>
      <c r="DM110" s="180"/>
      <c r="DN110" s="180"/>
      <c r="DO110" s="252" t="s">
        <v>241</v>
      </c>
      <c r="DP110" s="180"/>
      <c r="DQ110" s="252"/>
      <c r="DR110" s="180"/>
      <c r="DS110" s="314"/>
      <c r="DT110" s="252" t="s">
        <v>229</v>
      </c>
      <c r="DU110" s="180"/>
      <c r="DV110" s="252"/>
      <c r="DW110" s="180"/>
      <c r="DX110" s="180"/>
      <c r="DY110" s="245" t="s">
        <v>398</v>
      </c>
      <c r="DZ110" s="180"/>
      <c r="EA110" s="180"/>
      <c r="EB110" s="180"/>
      <c r="EC110" s="180"/>
      <c r="ED110" s="180"/>
      <c r="EE110" s="252" t="s">
        <v>296</v>
      </c>
      <c r="EF110" s="252"/>
      <c r="EG110" s="252"/>
      <c r="EH110" s="180"/>
      <c r="EI110" s="180"/>
      <c r="EJ110" s="180"/>
      <c r="EK110" s="245" t="s">
        <v>72</v>
      </c>
      <c r="EL110" s="245" t="s">
        <v>300</v>
      </c>
      <c r="EM110" s="252" t="s">
        <v>308</v>
      </c>
      <c r="EN110" s="252"/>
      <c r="EO110" s="180"/>
      <c r="EP110" s="314"/>
      <c r="EQ110" s="252" t="s">
        <v>314</v>
      </c>
      <c r="ER110" s="252"/>
      <c r="ES110" s="252"/>
      <c r="ET110" s="180"/>
      <c r="EU110" s="180"/>
      <c r="EV110" s="279" t="s">
        <v>190</v>
      </c>
      <c r="EW110" s="279"/>
      <c r="EX110" s="279"/>
      <c r="EY110" s="279"/>
      <c r="EZ110" s="279"/>
      <c r="FA110" s="279"/>
      <c r="FB110" s="279"/>
      <c r="FC110" s="279"/>
      <c r="FD110" s="252" t="s">
        <v>463</v>
      </c>
      <c r="FE110" s="252"/>
      <c r="FF110" s="252"/>
      <c r="FG110" s="180"/>
      <c r="FH110" s="180"/>
      <c r="FI110" s="314"/>
      <c r="FJ110" s="279" t="s">
        <v>190</v>
      </c>
      <c r="FK110" s="252" t="s">
        <v>60</v>
      </c>
      <c r="FL110" s="314"/>
      <c r="FM110" s="312" t="s">
        <v>408</v>
      </c>
      <c r="FN110" s="284"/>
      <c r="FO110" s="180"/>
      <c r="FP110" s="180"/>
      <c r="FQ110" s="284" t="s">
        <v>89</v>
      </c>
      <c r="FR110" s="284"/>
      <c r="FS110" s="180"/>
      <c r="FT110" s="180"/>
      <c r="FU110" s="312" t="s">
        <v>319</v>
      </c>
      <c r="FV110" s="284"/>
      <c r="FW110" s="180"/>
      <c r="FX110" s="180"/>
      <c r="FY110" s="314"/>
      <c r="FZ110" s="252" t="s">
        <v>413</v>
      </c>
      <c r="GA110" s="180"/>
      <c r="GB110" s="180"/>
      <c r="GC110" s="180"/>
      <c r="GD110" s="245" t="s">
        <v>72</v>
      </c>
      <c r="GE110" s="245" t="s">
        <v>72</v>
      </c>
      <c r="GF110" s="314"/>
      <c r="GG110" s="252" t="s">
        <v>340</v>
      </c>
      <c r="GH110" s="252"/>
      <c r="GL110" s="307"/>
    </row>
    <row r="111" spans="1:194" x14ac:dyDescent="0.3">
      <c r="B111" s="556"/>
      <c r="C111" s="556"/>
      <c r="D111" s="556"/>
      <c r="E111" s="556"/>
      <c r="F111" s="556"/>
      <c r="G111" s="556"/>
      <c r="H111" s="556"/>
      <c r="I111" s="556"/>
      <c r="K111" s="180"/>
      <c r="L111" s="180"/>
      <c r="M111" s="180"/>
      <c r="N111" s="180"/>
      <c r="O111" s="310" t="s">
        <v>83</v>
      </c>
      <c r="P111" s="310" t="s">
        <v>83</v>
      </c>
      <c r="T111" s="180"/>
      <c r="U111" s="180"/>
      <c r="V111" s="180"/>
      <c r="W111" s="180"/>
      <c r="X111" s="180"/>
      <c r="Y111" s="180"/>
      <c r="Z111" s="180"/>
      <c r="AA111" s="180"/>
      <c r="AB111" s="311"/>
      <c r="AC111" s="180"/>
      <c r="AD111" s="180"/>
      <c r="AE111" s="180"/>
      <c r="AF111" s="180"/>
      <c r="AG111" s="180"/>
      <c r="AH111" s="180"/>
      <c r="AI111" s="180"/>
      <c r="AJ111" s="180"/>
      <c r="AK111" s="180"/>
      <c r="AL111" s="311"/>
      <c r="AM111" s="180"/>
      <c r="AN111" s="180"/>
      <c r="AO111" s="245"/>
      <c r="AP111" s="245" t="s">
        <v>283</v>
      </c>
      <c r="AQ111" s="180"/>
      <c r="AR111" s="245"/>
      <c r="AS111" s="245"/>
      <c r="AT111" s="245"/>
      <c r="AU111" s="279" t="s">
        <v>63</v>
      </c>
      <c r="AV111" s="245"/>
      <c r="AW111" s="245" t="s">
        <v>37</v>
      </c>
      <c r="AX111" s="279"/>
      <c r="AY111" s="245"/>
      <c r="AZ111" s="279" t="s">
        <v>110</v>
      </c>
      <c r="BA111" s="245"/>
      <c r="BB111" s="245" t="s">
        <v>72</v>
      </c>
      <c r="BC111" s="180"/>
      <c r="BD111" s="180"/>
      <c r="BE111" s="180"/>
      <c r="BF111" s="314"/>
      <c r="BG111" s="151" t="s">
        <v>383</v>
      </c>
      <c r="BH111" s="180"/>
      <c r="BI111" s="180"/>
      <c r="BJ111" s="180"/>
      <c r="BK111" s="180"/>
      <c r="BL111" s="252" t="s">
        <v>278</v>
      </c>
      <c r="BM111" s="180"/>
      <c r="BN111" s="180"/>
      <c r="BO111" s="180"/>
      <c r="BP111" s="180"/>
      <c r="BQ111" s="180"/>
      <c r="BR111" s="180"/>
      <c r="BS111" s="180"/>
      <c r="BT111" s="151" t="s">
        <v>132</v>
      </c>
      <c r="BU111" s="151"/>
      <c r="BV111" s="151"/>
      <c r="BW111" s="180"/>
      <c r="BX111" s="180"/>
      <c r="BY111" s="180"/>
      <c r="BZ111" s="180"/>
      <c r="CA111" s="180"/>
      <c r="CB111" s="180"/>
      <c r="CC111" s="180"/>
      <c r="CD111" s="180"/>
      <c r="CE111" s="245" t="s">
        <v>270</v>
      </c>
      <c r="CF111" s="180"/>
      <c r="CG111" s="180"/>
      <c r="CH111" s="180"/>
      <c r="CI111" s="180"/>
      <c r="CJ111" s="279" t="s">
        <v>143</v>
      </c>
      <c r="CK111" s="180"/>
      <c r="CL111" s="180"/>
      <c r="CM111" s="151" t="s">
        <v>82</v>
      </c>
      <c r="CN111" s="180"/>
      <c r="CO111" s="180"/>
      <c r="CP111" s="180"/>
      <c r="CQ111" s="180"/>
      <c r="CR111" s="180"/>
      <c r="CS111" s="245" t="s">
        <v>150</v>
      </c>
      <c r="CT111" s="180"/>
      <c r="CU111" s="180"/>
      <c r="CV111" s="180"/>
      <c r="CW111" s="180"/>
      <c r="CX111" s="245" t="s">
        <v>150</v>
      </c>
      <c r="CY111" s="180"/>
      <c r="CZ111" s="180"/>
      <c r="DA111" s="180"/>
      <c r="DB111" s="180"/>
      <c r="DC111" s="252" t="s">
        <v>255</v>
      </c>
      <c r="DD111" s="180"/>
      <c r="DE111" s="180"/>
      <c r="DF111" s="180"/>
      <c r="DG111" s="252" t="s">
        <v>242</v>
      </c>
      <c r="DH111" s="180"/>
      <c r="DI111" s="252"/>
      <c r="DJ111" s="180"/>
      <c r="DK111" s="252" t="s">
        <v>255</v>
      </c>
      <c r="DL111" s="180"/>
      <c r="DM111" s="180"/>
      <c r="DN111" s="180"/>
      <c r="DO111" s="252" t="s">
        <v>242</v>
      </c>
      <c r="DP111" s="180"/>
      <c r="DQ111" s="252"/>
      <c r="DR111" s="180"/>
      <c r="DS111" s="314"/>
      <c r="DT111" s="252" t="s">
        <v>230</v>
      </c>
      <c r="DU111" s="180"/>
      <c r="DV111" s="252"/>
      <c r="DW111" s="180"/>
      <c r="DX111" s="180"/>
      <c r="DY111" s="245" t="s">
        <v>289</v>
      </c>
      <c r="DZ111" s="180"/>
      <c r="EA111" s="180"/>
      <c r="EB111" s="180"/>
      <c r="EC111" s="180"/>
      <c r="ED111" s="180"/>
      <c r="EE111" s="252" t="s">
        <v>297</v>
      </c>
      <c r="EF111" s="252"/>
      <c r="EG111" s="252"/>
      <c r="EH111" s="180"/>
      <c r="EI111" s="180"/>
      <c r="EJ111" s="180"/>
      <c r="EK111" s="314"/>
      <c r="EL111" s="245" t="s">
        <v>301</v>
      </c>
      <c r="EM111" s="252" t="s">
        <v>306</v>
      </c>
      <c r="EN111" s="252"/>
      <c r="EO111" s="180"/>
      <c r="EP111" s="180"/>
      <c r="EQ111" s="252" t="s">
        <v>450</v>
      </c>
      <c r="ER111" s="252"/>
      <c r="ES111" s="252"/>
      <c r="ET111" s="180"/>
      <c r="EU111" s="180"/>
      <c r="EV111" s="279" t="s">
        <v>110</v>
      </c>
      <c r="EW111" s="279"/>
      <c r="EX111" s="279"/>
      <c r="EY111" s="279"/>
      <c r="EZ111" s="279"/>
      <c r="FA111" s="279"/>
      <c r="FB111" s="279"/>
      <c r="FC111" s="279"/>
      <c r="FD111" s="252" t="s">
        <v>72</v>
      </c>
      <c r="FE111" s="252"/>
      <c r="FF111" s="252"/>
      <c r="FG111" s="180"/>
      <c r="FH111" s="180"/>
      <c r="FI111" s="307"/>
      <c r="FJ111" s="279" t="s">
        <v>110</v>
      </c>
      <c r="FK111" s="252" t="s">
        <v>45</v>
      </c>
      <c r="FL111" s="314"/>
      <c r="FM111" s="252" t="s">
        <v>72</v>
      </c>
      <c r="FN111" s="252"/>
      <c r="FO111" s="180"/>
      <c r="FP111" s="180"/>
      <c r="FQ111" s="252" t="s">
        <v>90</v>
      </c>
      <c r="FR111" s="252"/>
      <c r="FS111" s="180"/>
      <c r="FT111" s="180"/>
      <c r="FU111" s="252" t="s">
        <v>410</v>
      </c>
      <c r="FV111" s="252"/>
      <c r="FW111" s="180"/>
      <c r="FX111" s="180"/>
      <c r="FY111" s="180"/>
      <c r="FZ111" s="252" t="s">
        <v>412</v>
      </c>
      <c r="GA111" s="180"/>
      <c r="GB111" s="180"/>
      <c r="GC111" s="180"/>
      <c r="GD111" s="314"/>
      <c r="GE111" s="314"/>
      <c r="GF111" s="314"/>
      <c r="GG111" s="252" t="s">
        <v>346</v>
      </c>
      <c r="GH111" s="252"/>
      <c r="GL111" s="307"/>
    </row>
    <row r="112" spans="1:194" x14ac:dyDescent="0.3">
      <c r="B112" s="556"/>
      <c r="C112" s="556"/>
      <c r="D112" s="556"/>
      <c r="E112" s="556"/>
      <c r="F112" s="556"/>
      <c r="G112" s="556"/>
      <c r="H112" s="556"/>
      <c r="I112" s="556"/>
      <c r="K112" s="180"/>
      <c r="L112" s="180"/>
      <c r="M112" s="180"/>
      <c r="N112" s="180"/>
      <c r="O112" s="310" t="s">
        <v>83</v>
      </c>
      <c r="P112" s="310" t="s">
        <v>83</v>
      </c>
      <c r="T112" s="180"/>
      <c r="U112" s="180"/>
      <c r="V112" s="180"/>
      <c r="W112" s="180"/>
      <c r="X112" s="180"/>
      <c r="Y112" s="180"/>
      <c r="Z112" s="180"/>
      <c r="AA112" s="180"/>
      <c r="AB112" s="311"/>
      <c r="AC112" s="180"/>
      <c r="AD112" s="180"/>
      <c r="AE112" s="180"/>
      <c r="AF112" s="180"/>
      <c r="AG112" s="180"/>
      <c r="AH112" s="180"/>
      <c r="AI112" s="180"/>
      <c r="AJ112" s="180"/>
      <c r="AK112" s="180"/>
      <c r="AL112" s="311"/>
      <c r="AM112" s="180"/>
      <c r="AN112" s="180"/>
      <c r="AO112" s="245"/>
      <c r="AP112" s="245" t="s">
        <v>284</v>
      </c>
      <c r="AQ112" s="180"/>
      <c r="AR112" s="245"/>
      <c r="AS112" s="245"/>
      <c r="AT112" s="245"/>
      <c r="AU112" s="279" t="s">
        <v>72</v>
      </c>
      <c r="AV112" s="245"/>
      <c r="AW112" s="245" t="s">
        <v>72</v>
      </c>
      <c r="AX112" s="279"/>
      <c r="AY112" s="245"/>
      <c r="AZ112" s="279" t="s">
        <v>72</v>
      </c>
      <c r="BA112" s="245"/>
      <c r="BB112" s="245"/>
      <c r="BC112" s="180"/>
      <c r="BD112" s="180"/>
      <c r="BE112" s="180"/>
      <c r="BF112" s="180"/>
      <c r="BG112" s="313" t="s">
        <v>72</v>
      </c>
      <c r="BH112" s="180"/>
      <c r="BI112" s="180"/>
      <c r="BJ112" s="180"/>
      <c r="BK112" s="180"/>
      <c r="BL112" s="252" t="s">
        <v>385</v>
      </c>
      <c r="BM112" s="180"/>
      <c r="BN112" s="180"/>
      <c r="BO112" s="180"/>
      <c r="BP112" s="180"/>
      <c r="BQ112" s="180"/>
      <c r="BR112" s="314"/>
      <c r="BS112" s="180"/>
      <c r="BT112" s="151" t="s">
        <v>133</v>
      </c>
      <c r="BU112" s="151"/>
      <c r="BV112" s="151"/>
      <c r="BW112" s="180"/>
      <c r="BX112" s="180"/>
      <c r="BY112" s="180"/>
      <c r="BZ112" s="180"/>
      <c r="CA112" s="180"/>
      <c r="CB112" s="180"/>
      <c r="CC112" s="180"/>
      <c r="CD112" s="180"/>
      <c r="CE112" s="245" t="s">
        <v>271</v>
      </c>
      <c r="CF112" s="180"/>
      <c r="CG112" s="180"/>
      <c r="CH112" s="180"/>
      <c r="CI112" s="180"/>
      <c r="CJ112" s="279" t="s">
        <v>72</v>
      </c>
      <c r="CK112" s="180"/>
      <c r="CL112" s="180"/>
      <c r="CM112" s="313" t="s">
        <v>84</v>
      </c>
      <c r="CN112" s="180"/>
      <c r="CO112" s="180"/>
      <c r="CP112" s="180"/>
      <c r="CQ112" s="180"/>
      <c r="CR112" s="180"/>
      <c r="CS112" s="245" t="s">
        <v>392</v>
      </c>
      <c r="CT112" s="180"/>
      <c r="CU112" s="180"/>
      <c r="CV112" s="180"/>
      <c r="CW112" s="180"/>
      <c r="CX112" s="245" t="s">
        <v>392</v>
      </c>
      <c r="CY112" s="180"/>
      <c r="CZ112" s="180"/>
      <c r="DA112" s="180"/>
      <c r="DB112" s="180"/>
      <c r="DC112" s="252" t="s">
        <v>256</v>
      </c>
      <c r="DD112" s="180"/>
      <c r="DE112" s="180"/>
      <c r="DF112" s="180"/>
      <c r="DG112" s="252" t="s">
        <v>243</v>
      </c>
      <c r="DH112" s="180"/>
      <c r="DI112" s="252"/>
      <c r="DJ112" s="180"/>
      <c r="DK112" s="252" t="s">
        <v>256</v>
      </c>
      <c r="DL112" s="180"/>
      <c r="DM112" s="180"/>
      <c r="DN112" s="180"/>
      <c r="DO112" s="252" t="s">
        <v>243</v>
      </c>
      <c r="DP112" s="180"/>
      <c r="DQ112" s="252"/>
      <c r="DR112" s="180"/>
      <c r="DS112" s="180"/>
      <c r="DT112" s="252" t="s">
        <v>231</v>
      </c>
      <c r="DU112" s="180"/>
      <c r="DV112" s="252"/>
      <c r="DW112" s="180"/>
      <c r="DX112" s="180"/>
      <c r="DY112" s="245" t="s">
        <v>290</v>
      </c>
      <c r="DZ112" s="180"/>
      <c r="EA112" s="180"/>
      <c r="EB112" s="180"/>
      <c r="EC112" s="180"/>
      <c r="ED112" s="180"/>
      <c r="EE112" s="252" t="s">
        <v>427</v>
      </c>
      <c r="EF112" s="252"/>
      <c r="EG112" s="252"/>
      <c r="EH112" s="180"/>
      <c r="EI112" s="180"/>
      <c r="EJ112" s="180"/>
      <c r="EK112" s="315"/>
      <c r="EL112" s="245" t="s">
        <v>302</v>
      </c>
      <c r="EM112" s="252" t="s">
        <v>309</v>
      </c>
      <c r="EN112" s="252"/>
      <c r="EO112" s="180"/>
      <c r="EP112" s="180"/>
      <c r="EQ112" s="252" t="s">
        <v>451</v>
      </c>
      <c r="ER112" s="252"/>
      <c r="ES112" s="252"/>
      <c r="ET112" s="180"/>
      <c r="EU112" s="180"/>
      <c r="EV112" s="279" t="s">
        <v>72</v>
      </c>
      <c r="EW112" s="279"/>
      <c r="EX112" s="279"/>
      <c r="EY112" s="279"/>
      <c r="EZ112" s="279"/>
      <c r="FA112" s="279"/>
      <c r="FB112" s="279"/>
      <c r="FC112" s="279"/>
      <c r="FD112" s="252"/>
      <c r="FE112" s="252"/>
      <c r="FF112" s="252"/>
      <c r="FG112" s="180"/>
      <c r="FH112" s="180"/>
      <c r="FI112" s="307"/>
      <c r="FJ112" s="279" t="s">
        <v>72</v>
      </c>
      <c r="FK112" s="279" t="s">
        <v>72</v>
      </c>
      <c r="FL112" s="307"/>
      <c r="FM112" s="252"/>
      <c r="FN112" s="252"/>
      <c r="FO112" s="180"/>
      <c r="FP112" s="180"/>
      <c r="FQ112" s="252" t="s">
        <v>72</v>
      </c>
      <c r="FR112" s="252"/>
      <c r="FS112" s="180"/>
      <c r="FT112" s="180"/>
      <c r="FU112" s="252" t="s">
        <v>320</v>
      </c>
      <c r="FV112" s="252"/>
      <c r="FW112" s="180"/>
      <c r="FX112" s="180"/>
      <c r="FY112" s="180"/>
      <c r="FZ112" s="252" t="s">
        <v>330</v>
      </c>
      <c r="GA112" s="180"/>
      <c r="GB112" s="180"/>
      <c r="GC112" s="180"/>
      <c r="GD112" s="314"/>
      <c r="GE112" s="180"/>
      <c r="GF112" s="307"/>
      <c r="GG112" s="252" t="s">
        <v>345</v>
      </c>
      <c r="GH112" s="252"/>
    </row>
    <row r="113" spans="2:190" x14ac:dyDescent="0.3">
      <c r="B113" s="556"/>
      <c r="C113" s="556"/>
      <c r="D113" s="556"/>
      <c r="E113" s="556"/>
      <c r="F113" s="556"/>
      <c r="G113" s="556"/>
      <c r="H113" s="556"/>
      <c r="I113" s="556"/>
      <c r="K113" s="180"/>
      <c r="L113" s="180"/>
      <c r="M113" s="180"/>
      <c r="N113" s="180"/>
      <c r="O113" s="310" t="s">
        <v>83</v>
      </c>
      <c r="P113" s="310" t="s">
        <v>83</v>
      </c>
      <c r="T113" s="180"/>
      <c r="U113" s="180"/>
      <c r="V113" s="180"/>
      <c r="W113" s="180"/>
      <c r="X113" s="180"/>
      <c r="Y113" s="180"/>
      <c r="Z113" s="180"/>
      <c r="AA113" s="180"/>
      <c r="AB113" s="311"/>
      <c r="AC113" s="180"/>
      <c r="AD113" s="180"/>
      <c r="AE113" s="180"/>
      <c r="AF113" s="180"/>
      <c r="AG113" s="180"/>
      <c r="AH113" s="180"/>
      <c r="AI113" s="180"/>
      <c r="AJ113" s="180"/>
      <c r="AK113" s="180"/>
      <c r="AL113" s="311"/>
      <c r="AM113" s="180"/>
      <c r="AN113" s="180"/>
      <c r="AO113" s="245"/>
      <c r="AP113" s="245" t="s">
        <v>285</v>
      </c>
      <c r="AQ113" s="180"/>
      <c r="AR113" s="245"/>
      <c r="AS113" s="245"/>
      <c r="AT113" s="245"/>
      <c r="AU113" s="316"/>
      <c r="AV113" s="245"/>
      <c r="AW113" s="245"/>
      <c r="AX113" s="245"/>
      <c r="AY113" s="245"/>
      <c r="AZ113" s="245"/>
      <c r="BA113" s="245"/>
      <c r="BB113" s="245"/>
      <c r="BC113" s="180"/>
      <c r="BD113" s="180"/>
      <c r="BE113" s="180"/>
      <c r="BF113" s="180"/>
      <c r="BG113" s="151"/>
      <c r="BH113" s="180"/>
      <c r="BI113" s="180"/>
      <c r="BJ113" s="180"/>
      <c r="BK113" s="180"/>
      <c r="BL113" s="252" t="s">
        <v>279</v>
      </c>
      <c r="BM113" s="180"/>
      <c r="BN113" s="180"/>
      <c r="BO113" s="180"/>
      <c r="BP113" s="180"/>
      <c r="BQ113" s="180"/>
      <c r="BR113" s="180"/>
      <c r="BS113" s="180"/>
      <c r="BT113" s="151" t="s">
        <v>386</v>
      </c>
      <c r="BU113" s="151"/>
      <c r="BV113" s="151"/>
      <c r="BW113" s="180"/>
      <c r="BX113" s="180"/>
      <c r="BY113" s="180"/>
      <c r="BZ113" s="180"/>
      <c r="CA113" s="180"/>
      <c r="CB113" s="180"/>
      <c r="CC113" s="180"/>
      <c r="CD113" s="180"/>
      <c r="CE113" s="245" t="s">
        <v>272</v>
      </c>
      <c r="CF113" s="180"/>
      <c r="CG113" s="180"/>
      <c r="CH113" s="180"/>
      <c r="CI113" s="180"/>
      <c r="CJ113" s="279"/>
      <c r="CK113" s="180"/>
      <c r="CL113" s="180"/>
      <c r="CM113" s="151" t="s">
        <v>390</v>
      </c>
      <c r="CN113" s="180"/>
      <c r="CO113" s="180"/>
      <c r="CP113" s="180"/>
      <c r="CQ113" s="180"/>
      <c r="CR113" s="180"/>
      <c r="CS113" s="245" t="s">
        <v>393</v>
      </c>
      <c r="CT113" s="180"/>
      <c r="CU113" s="180"/>
      <c r="CV113" s="180"/>
      <c r="CW113" s="180"/>
      <c r="CX113" s="245" t="s">
        <v>393</v>
      </c>
      <c r="CY113" s="180"/>
      <c r="CZ113" s="180"/>
      <c r="DA113" s="180"/>
      <c r="DB113" s="180"/>
      <c r="DC113" s="252" t="s">
        <v>257</v>
      </c>
      <c r="DD113" s="180"/>
      <c r="DE113" s="180"/>
      <c r="DF113" s="180"/>
      <c r="DG113" s="252" t="s">
        <v>244</v>
      </c>
      <c r="DH113" s="180"/>
      <c r="DI113" s="252"/>
      <c r="DJ113" s="180"/>
      <c r="DK113" s="252" t="s">
        <v>257</v>
      </c>
      <c r="DL113" s="180"/>
      <c r="DM113" s="180"/>
      <c r="DN113" s="180"/>
      <c r="DO113" s="252" t="s">
        <v>244</v>
      </c>
      <c r="DP113" s="180"/>
      <c r="DQ113" s="252"/>
      <c r="DR113" s="180"/>
      <c r="DS113" s="180"/>
      <c r="DT113" s="252" t="s">
        <v>232</v>
      </c>
      <c r="DU113" s="180"/>
      <c r="DV113" s="252"/>
      <c r="DW113" s="180"/>
      <c r="DX113" s="180"/>
      <c r="DY113" s="245" t="s">
        <v>291</v>
      </c>
      <c r="DZ113" s="180"/>
      <c r="EA113" s="180"/>
      <c r="EB113" s="180"/>
      <c r="EC113" s="180"/>
      <c r="ED113" s="180"/>
      <c r="EE113" s="252" t="s">
        <v>159</v>
      </c>
      <c r="EF113" s="252"/>
      <c r="EG113" s="252"/>
      <c r="EH113" s="180"/>
      <c r="EI113" s="180"/>
      <c r="EJ113" s="180"/>
      <c r="EK113" s="180"/>
      <c r="EL113" s="245" t="s">
        <v>72</v>
      </c>
      <c r="EM113" s="252" t="s">
        <v>307</v>
      </c>
      <c r="EN113" s="252"/>
      <c r="EO113" s="180"/>
      <c r="EP113" s="180"/>
      <c r="EQ113" s="252" t="s">
        <v>449</v>
      </c>
      <c r="ER113" s="252"/>
      <c r="ES113" s="252"/>
      <c r="ET113" s="180"/>
      <c r="EU113" s="180"/>
      <c r="EV113" s="180"/>
      <c r="EW113" s="180"/>
      <c r="EX113" s="180"/>
      <c r="EY113" s="180"/>
      <c r="EZ113" s="180"/>
      <c r="FA113" s="180"/>
      <c r="FB113" s="180"/>
      <c r="FC113" s="180"/>
      <c r="FD113" s="252"/>
      <c r="FE113" s="252"/>
      <c r="FF113" s="252"/>
      <c r="FG113" s="180"/>
      <c r="FH113" s="180"/>
      <c r="FI113" s="307"/>
      <c r="FJ113" s="307"/>
      <c r="FK113" s="307"/>
      <c r="FL113" s="307"/>
      <c r="FM113" s="252"/>
      <c r="FN113" s="252"/>
      <c r="FO113" s="180"/>
      <c r="FP113" s="180"/>
      <c r="FQ113" s="252"/>
      <c r="FR113" s="252"/>
      <c r="FS113" s="180"/>
      <c r="FT113" s="180"/>
      <c r="FU113" s="252" t="s">
        <v>321</v>
      </c>
      <c r="FV113" s="252"/>
      <c r="FW113" s="180"/>
      <c r="FX113" s="180"/>
      <c r="FY113" s="180"/>
      <c r="FZ113" s="252" t="s">
        <v>331</v>
      </c>
      <c r="GA113" s="180"/>
      <c r="GB113" s="180"/>
      <c r="GC113" s="180"/>
      <c r="GD113" s="180"/>
      <c r="GE113" s="180"/>
      <c r="GF113" s="307"/>
      <c r="GG113" s="252" t="s">
        <v>341</v>
      </c>
      <c r="GH113" s="252"/>
    </row>
    <row r="114" spans="2:190" x14ac:dyDescent="0.3">
      <c r="B114" s="556"/>
      <c r="C114" s="556"/>
      <c r="D114" s="556"/>
      <c r="E114" s="556"/>
      <c r="F114" s="556"/>
      <c r="G114" s="556"/>
      <c r="H114" s="556"/>
      <c r="I114" s="556"/>
      <c r="K114" s="180"/>
      <c r="L114" s="180"/>
      <c r="M114" s="180"/>
      <c r="N114" s="180"/>
      <c r="O114" s="310" t="s">
        <v>83</v>
      </c>
      <c r="P114" s="310" t="s">
        <v>83</v>
      </c>
      <c r="T114" s="180"/>
      <c r="U114" s="180"/>
      <c r="V114" s="180"/>
      <c r="W114" s="180"/>
      <c r="X114" s="180"/>
      <c r="Y114" s="180"/>
      <c r="Z114" s="180"/>
      <c r="AA114" s="180"/>
      <c r="AB114" s="311"/>
      <c r="AC114" s="180"/>
      <c r="AD114" s="180"/>
      <c r="AE114" s="180"/>
      <c r="AF114" s="180"/>
      <c r="AG114" s="180"/>
      <c r="AH114" s="180"/>
      <c r="AI114" s="180"/>
      <c r="AJ114" s="180"/>
      <c r="AK114" s="180"/>
      <c r="AL114" s="311"/>
      <c r="AM114" s="180"/>
      <c r="AN114" s="180"/>
      <c r="AO114" s="180"/>
      <c r="AP114" s="245" t="s">
        <v>72</v>
      </c>
      <c r="AQ114" s="180"/>
      <c r="AR114" s="180"/>
      <c r="AS114" s="180"/>
      <c r="AT114" s="180"/>
      <c r="AU114" s="180"/>
      <c r="AV114" s="180"/>
      <c r="AW114" s="245"/>
      <c r="AX114" s="180"/>
      <c r="AY114" s="180"/>
      <c r="AZ114" s="180"/>
      <c r="BA114" s="180"/>
      <c r="BB114" s="180"/>
      <c r="BC114" s="180"/>
      <c r="BD114" s="180"/>
      <c r="BE114" s="180"/>
      <c r="BF114" s="180"/>
      <c r="BG114" s="151"/>
      <c r="BH114" s="180"/>
      <c r="BI114" s="180"/>
      <c r="BJ114" s="180"/>
      <c r="BK114" s="180"/>
      <c r="BL114" s="252" t="s">
        <v>280</v>
      </c>
      <c r="BM114" s="180"/>
      <c r="BN114" s="180"/>
      <c r="BO114" s="180"/>
      <c r="BP114" s="180"/>
      <c r="BQ114" s="180"/>
      <c r="BR114" s="180"/>
      <c r="BS114" s="180"/>
      <c r="BT114" s="151" t="s">
        <v>134</v>
      </c>
      <c r="BU114" s="151"/>
      <c r="BV114" s="151"/>
      <c r="BW114" s="180"/>
      <c r="BX114" s="180"/>
      <c r="BY114" s="180"/>
      <c r="BZ114" s="180"/>
      <c r="CA114" s="180"/>
      <c r="CB114" s="180"/>
      <c r="CC114" s="180"/>
      <c r="CD114" s="180"/>
      <c r="CE114" s="245" t="s">
        <v>273</v>
      </c>
      <c r="CF114" s="180"/>
      <c r="CG114" s="180"/>
      <c r="CH114" s="180"/>
      <c r="CI114" s="180"/>
      <c r="CJ114" s="279"/>
      <c r="CK114" s="180"/>
      <c r="CL114" s="180"/>
      <c r="CM114" s="151" t="s">
        <v>72</v>
      </c>
      <c r="CN114" s="180"/>
      <c r="CO114" s="180"/>
      <c r="CP114" s="180"/>
      <c r="CQ114" s="180"/>
      <c r="CR114" s="314"/>
      <c r="CS114" s="245" t="s">
        <v>151</v>
      </c>
      <c r="CT114" s="180"/>
      <c r="CU114" s="180"/>
      <c r="CV114" s="180"/>
      <c r="CW114" s="180"/>
      <c r="CX114" s="245" t="s">
        <v>151</v>
      </c>
      <c r="CY114" s="180"/>
      <c r="CZ114" s="180"/>
      <c r="DA114" s="180"/>
      <c r="DB114" s="180"/>
      <c r="DC114" s="252" t="s">
        <v>258</v>
      </c>
      <c r="DD114" s="180"/>
      <c r="DE114" s="180"/>
      <c r="DF114" s="180"/>
      <c r="DG114" s="252" t="s">
        <v>245</v>
      </c>
      <c r="DH114" s="180"/>
      <c r="DI114" s="252"/>
      <c r="DJ114" s="180"/>
      <c r="DK114" s="252" t="s">
        <v>258</v>
      </c>
      <c r="DL114" s="180"/>
      <c r="DM114" s="180"/>
      <c r="DN114" s="180"/>
      <c r="DO114" s="252" t="s">
        <v>245</v>
      </c>
      <c r="DP114" s="180"/>
      <c r="DQ114" s="252"/>
      <c r="DR114" s="180"/>
      <c r="DS114" s="180"/>
      <c r="DT114" s="252" t="s">
        <v>233</v>
      </c>
      <c r="DU114" s="180"/>
      <c r="DV114" s="252"/>
      <c r="DW114" s="180"/>
      <c r="DX114" s="180"/>
      <c r="DY114" s="245" t="s">
        <v>292</v>
      </c>
      <c r="DZ114" s="317"/>
      <c r="EA114" s="180"/>
      <c r="EB114" s="180"/>
      <c r="EC114" s="180"/>
      <c r="ED114" s="180"/>
      <c r="EE114" s="252"/>
      <c r="EF114" s="252"/>
      <c r="EG114" s="252"/>
      <c r="EH114" s="180"/>
      <c r="EI114" s="315"/>
      <c r="EJ114" s="315" t="s">
        <v>158</v>
      </c>
      <c r="EK114" s="315"/>
      <c r="EL114" s="245"/>
      <c r="EM114" s="252" t="s">
        <v>406</v>
      </c>
      <c r="EN114" s="252"/>
      <c r="EO114" s="180"/>
      <c r="EP114" s="180"/>
      <c r="EQ114" s="252" t="s">
        <v>72</v>
      </c>
      <c r="ER114" s="252"/>
      <c r="ES114" s="252"/>
      <c r="ET114" s="180"/>
      <c r="EU114" s="315"/>
      <c r="EV114" s="307"/>
      <c r="EW114" s="307"/>
      <c r="EX114" s="307"/>
      <c r="EY114" s="307"/>
      <c r="EZ114" s="307"/>
      <c r="FA114" s="307"/>
      <c r="FB114" s="307"/>
      <c r="FC114" s="307"/>
      <c r="FE114" s="252"/>
      <c r="FF114" s="252"/>
      <c r="FG114" s="180"/>
      <c r="FH114" s="315"/>
      <c r="FI114" s="307"/>
      <c r="FJ114" s="307"/>
      <c r="FK114" s="307"/>
      <c r="FL114" s="307"/>
      <c r="FM114" s="314"/>
      <c r="FN114" s="252"/>
      <c r="FO114" s="180"/>
      <c r="FP114" s="180"/>
      <c r="FQ114" s="252"/>
      <c r="FR114" s="252"/>
      <c r="FS114" s="180"/>
      <c r="FT114" s="180"/>
      <c r="FU114" s="252" t="s">
        <v>322</v>
      </c>
      <c r="FV114" s="252"/>
      <c r="FW114" s="180"/>
      <c r="FX114" s="180"/>
      <c r="FY114" s="180"/>
      <c r="FZ114" s="252" t="s">
        <v>332</v>
      </c>
      <c r="GA114" s="180"/>
      <c r="GB114" s="180"/>
      <c r="GC114" s="180"/>
      <c r="GD114" s="180"/>
      <c r="GE114" s="180"/>
      <c r="GF114" s="307"/>
      <c r="GG114" s="252" t="s">
        <v>342</v>
      </c>
      <c r="GH114" s="252"/>
    </row>
    <row r="115" spans="2:190" x14ac:dyDescent="0.3">
      <c r="K115" s="180"/>
      <c r="L115" s="180"/>
      <c r="M115" s="180"/>
      <c r="N115" s="180"/>
      <c r="O115" s="310" t="s">
        <v>83</v>
      </c>
      <c r="P115" s="310" t="s">
        <v>83</v>
      </c>
      <c r="T115" s="180"/>
      <c r="U115" s="180"/>
      <c r="V115" s="180"/>
      <c r="W115" s="180"/>
      <c r="X115" s="180"/>
      <c r="Y115" s="180"/>
      <c r="Z115" s="180"/>
      <c r="AA115" s="180"/>
      <c r="AB115" s="311"/>
      <c r="AC115" s="180"/>
      <c r="AD115" s="180"/>
      <c r="AE115" s="180"/>
      <c r="AF115" s="180"/>
      <c r="AG115" s="180"/>
      <c r="AH115" s="180"/>
      <c r="AI115" s="180"/>
      <c r="AJ115" s="180"/>
      <c r="AK115" s="180"/>
      <c r="AL115" s="311"/>
      <c r="AM115" s="180"/>
      <c r="AN115" s="180"/>
      <c r="AO115" s="180"/>
      <c r="AP115" s="245"/>
      <c r="AQ115" s="180"/>
      <c r="AR115" s="180"/>
      <c r="AS115" s="180"/>
      <c r="AT115" s="180"/>
      <c r="AU115" s="180"/>
      <c r="AV115" s="180"/>
      <c r="AW115" s="180"/>
      <c r="AX115" s="180"/>
      <c r="AY115" s="180"/>
      <c r="AZ115" s="180"/>
      <c r="BA115" s="180"/>
      <c r="BB115" s="180"/>
      <c r="BC115" s="180"/>
      <c r="BD115" s="180"/>
      <c r="BE115" s="180"/>
      <c r="BF115" s="180"/>
      <c r="BG115" s="151"/>
      <c r="BH115" s="180"/>
      <c r="BI115" s="180"/>
      <c r="BJ115" s="180"/>
      <c r="BK115" s="180"/>
      <c r="BL115" s="252" t="s">
        <v>72</v>
      </c>
      <c r="BM115" s="180"/>
      <c r="BN115" s="180"/>
      <c r="BO115" s="180"/>
      <c r="BP115" s="180"/>
      <c r="BQ115" s="180"/>
      <c r="BR115" s="180"/>
      <c r="BS115" s="180"/>
      <c r="BT115" s="151" t="s">
        <v>387</v>
      </c>
      <c r="BU115" s="151"/>
      <c r="BV115" s="151"/>
      <c r="BW115" s="180"/>
      <c r="BX115" s="180"/>
      <c r="BY115" s="180"/>
      <c r="BZ115" s="180"/>
      <c r="CA115" s="180"/>
      <c r="CB115" s="180"/>
      <c r="CC115" s="180"/>
      <c r="CD115" s="180"/>
      <c r="CE115" s="245" t="s">
        <v>72</v>
      </c>
      <c r="CF115" s="180"/>
      <c r="CG115" s="180"/>
      <c r="CH115" s="180"/>
      <c r="CI115" s="180"/>
      <c r="CJ115" s="279"/>
      <c r="CK115" s="180"/>
      <c r="CL115" s="180"/>
      <c r="CM115" s="151"/>
      <c r="CN115" s="180"/>
      <c r="CO115" s="180"/>
      <c r="CP115" s="180"/>
      <c r="CQ115" s="180"/>
      <c r="CR115" s="180"/>
      <c r="CS115" s="245" t="s">
        <v>152</v>
      </c>
      <c r="CT115" s="180"/>
      <c r="CU115" s="180"/>
      <c r="CV115" s="180"/>
      <c r="CW115" s="180"/>
      <c r="CX115" s="245" t="s">
        <v>152</v>
      </c>
      <c r="CY115" s="180"/>
      <c r="CZ115" s="180"/>
      <c r="DA115" s="180"/>
      <c r="DB115" s="180"/>
      <c r="DC115" s="252" t="s">
        <v>259</v>
      </c>
      <c r="DD115" s="180"/>
      <c r="DE115" s="180"/>
      <c r="DF115" s="180"/>
      <c r="DG115" s="252" t="s">
        <v>246</v>
      </c>
      <c r="DH115" s="180"/>
      <c r="DI115" s="252"/>
      <c r="DJ115" s="180"/>
      <c r="DK115" s="252" t="s">
        <v>259</v>
      </c>
      <c r="DL115" s="180"/>
      <c r="DM115" s="180"/>
      <c r="DN115" s="180"/>
      <c r="DO115" s="252" t="s">
        <v>246</v>
      </c>
      <c r="DP115" s="180"/>
      <c r="DQ115" s="252"/>
      <c r="DR115" s="180"/>
      <c r="DS115" s="180"/>
      <c r="DT115" s="252" t="s">
        <v>234</v>
      </c>
      <c r="DU115" s="180"/>
      <c r="DV115" s="252"/>
      <c r="DW115" s="180"/>
      <c r="DX115" s="180"/>
      <c r="DY115" s="245" t="s">
        <v>399</v>
      </c>
      <c r="DZ115" s="317"/>
      <c r="EA115" s="180"/>
      <c r="EB115" s="180"/>
      <c r="EC115" s="180"/>
      <c r="ED115" s="180"/>
      <c r="EE115" s="252"/>
      <c r="EF115" s="252"/>
      <c r="EG115" s="252"/>
      <c r="EH115" s="180"/>
      <c r="EI115" s="315"/>
      <c r="EJ115" s="315" t="s">
        <v>158</v>
      </c>
      <c r="EK115" s="315"/>
      <c r="EL115" s="245"/>
      <c r="EM115" s="252" t="s">
        <v>402</v>
      </c>
      <c r="EN115" s="252"/>
      <c r="EO115" s="180"/>
      <c r="EP115" s="180"/>
      <c r="EQ115" s="252"/>
      <c r="ER115" s="252"/>
      <c r="ES115" s="252"/>
      <c r="ET115" s="180"/>
      <c r="EU115" s="315"/>
      <c r="EV115" s="307"/>
      <c r="EW115" s="307"/>
      <c r="EX115" s="307"/>
      <c r="EY115" s="307"/>
      <c r="EZ115" s="307"/>
      <c r="FA115" s="307"/>
      <c r="FB115" s="307"/>
      <c r="FC115" s="307"/>
      <c r="FD115" s="252"/>
      <c r="FE115" s="252"/>
      <c r="FF115" s="252"/>
      <c r="FG115" s="180"/>
      <c r="FH115" s="315"/>
      <c r="FI115" s="307"/>
      <c r="FJ115" s="307"/>
      <c r="FK115" s="307"/>
      <c r="FL115" s="307"/>
      <c r="FM115" s="314"/>
      <c r="FN115" s="180"/>
      <c r="FO115" s="180"/>
      <c r="FP115" s="180"/>
      <c r="FQ115" s="252"/>
      <c r="FR115" s="252"/>
      <c r="FS115" s="180"/>
      <c r="FT115" s="180"/>
      <c r="FU115" s="252" t="s">
        <v>323</v>
      </c>
      <c r="FV115" s="252"/>
      <c r="FW115" s="180"/>
      <c r="FX115" s="180"/>
      <c r="FY115" s="180"/>
      <c r="FZ115" s="252" t="s">
        <v>333</v>
      </c>
      <c r="GA115" s="180"/>
      <c r="GB115" s="180"/>
      <c r="GC115" s="180"/>
      <c r="GD115" s="180"/>
      <c r="GE115" s="180"/>
      <c r="GF115" s="307"/>
      <c r="GG115" s="252" t="s">
        <v>343</v>
      </c>
      <c r="GH115" s="252"/>
    </row>
    <row r="116" spans="2:190" x14ac:dyDescent="0.3">
      <c r="K116" s="180"/>
      <c r="L116" s="180"/>
      <c r="M116" s="180"/>
      <c r="N116" s="180"/>
      <c r="O116" s="310" t="s">
        <v>83</v>
      </c>
      <c r="P116" s="310" t="s">
        <v>83</v>
      </c>
      <c r="T116" s="180"/>
      <c r="U116" s="180"/>
      <c r="V116" s="180"/>
      <c r="W116" s="180"/>
      <c r="X116" s="180"/>
      <c r="Y116" s="180"/>
      <c r="Z116" s="180"/>
      <c r="AA116" s="180"/>
      <c r="AB116" s="311"/>
      <c r="AC116" s="180"/>
      <c r="AD116" s="180"/>
      <c r="AE116" s="180"/>
      <c r="AF116" s="180"/>
      <c r="AG116" s="180"/>
      <c r="AH116" s="180"/>
      <c r="AI116" s="180"/>
      <c r="AJ116" s="180"/>
      <c r="AK116" s="180"/>
      <c r="AL116" s="311"/>
      <c r="AM116" s="180"/>
      <c r="AN116" s="180"/>
      <c r="AO116" s="180"/>
      <c r="AP116" s="245"/>
      <c r="AQ116" s="180"/>
      <c r="AR116" s="180"/>
      <c r="AS116" s="180"/>
      <c r="AT116" s="180"/>
      <c r="AU116" s="180"/>
      <c r="AV116" s="180"/>
      <c r="AW116" s="180"/>
      <c r="AX116" s="180"/>
      <c r="AY116" s="180"/>
      <c r="AZ116" s="180"/>
      <c r="BA116" s="180"/>
      <c r="BB116" s="180"/>
      <c r="BC116" s="180"/>
      <c r="BD116" s="180"/>
      <c r="BE116" s="180"/>
      <c r="BF116" s="180"/>
      <c r="BG116" s="180"/>
      <c r="BH116" s="180"/>
      <c r="BI116" s="180"/>
      <c r="BJ116" s="180"/>
      <c r="BK116" s="180"/>
      <c r="BL116" s="252"/>
      <c r="BM116" s="180"/>
      <c r="BN116" s="180"/>
      <c r="BO116" s="180"/>
      <c r="BP116" s="180"/>
      <c r="BQ116" s="180"/>
      <c r="BR116" s="180"/>
      <c r="BS116" s="180"/>
      <c r="BT116" s="151" t="s">
        <v>388</v>
      </c>
      <c r="BU116" s="151"/>
      <c r="BV116" s="151"/>
      <c r="BW116" s="180"/>
      <c r="BX116" s="180"/>
      <c r="BY116" s="180"/>
      <c r="BZ116" s="180"/>
      <c r="CA116" s="180"/>
      <c r="CB116" s="180"/>
      <c r="CC116" s="180"/>
      <c r="CD116" s="180"/>
      <c r="CE116" s="245"/>
      <c r="CF116" s="180"/>
      <c r="CG116" s="180"/>
      <c r="CH116" s="180"/>
      <c r="CI116" s="180"/>
      <c r="CJ116" s="279"/>
      <c r="CK116" s="180"/>
      <c r="CL116" s="180"/>
      <c r="CM116" s="314"/>
      <c r="CN116" s="180"/>
      <c r="CO116" s="180"/>
      <c r="CP116" s="180"/>
      <c r="CQ116" s="180"/>
      <c r="CR116" s="180"/>
      <c r="CS116" s="245" t="s">
        <v>153</v>
      </c>
      <c r="CT116" s="180"/>
      <c r="CU116" s="180"/>
      <c r="CV116" s="180"/>
      <c r="CW116" s="180"/>
      <c r="CX116" s="245" t="s">
        <v>153</v>
      </c>
      <c r="CY116" s="180"/>
      <c r="CZ116" s="180"/>
      <c r="DA116" s="180"/>
      <c r="DB116" s="180"/>
      <c r="DC116" s="252" t="s">
        <v>260</v>
      </c>
      <c r="DD116" s="180"/>
      <c r="DE116" s="180"/>
      <c r="DF116" s="180"/>
      <c r="DG116" s="252" t="s">
        <v>394</v>
      </c>
      <c r="DH116" s="180"/>
      <c r="DI116" s="252"/>
      <c r="DJ116" s="180"/>
      <c r="DK116" s="252" t="s">
        <v>260</v>
      </c>
      <c r="DL116" s="180"/>
      <c r="DM116" s="180"/>
      <c r="DN116" s="180"/>
      <c r="DO116" s="252" t="s">
        <v>247</v>
      </c>
      <c r="DP116" s="180"/>
      <c r="DQ116" s="252"/>
      <c r="DR116" s="180"/>
      <c r="DS116" s="180"/>
      <c r="DT116" s="252" t="s">
        <v>235</v>
      </c>
      <c r="DU116" s="180"/>
      <c r="DV116" s="252"/>
      <c r="DW116" s="180"/>
      <c r="DX116" s="180"/>
      <c r="DY116" s="245" t="s">
        <v>400</v>
      </c>
      <c r="DZ116" s="317"/>
      <c r="EA116" s="180"/>
      <c r="EB116" s="180"/>
      <c r="EC116" s="180"/>
      <c r="ED116" s="180"/>
      <c r="EE116" s="314"/>
      <c r="EF116" s="252"/>
      <c r="EG116" s="252"/>
      <c r="EH116" s="180"/>
      <c r="EI116" s="315"/>
      <c r="EJ116" s="315"/>
      <c r="EK116" s="315"/>
      <c r="EL116" s="314"/>
      <c r="EM116" s="252" t="s">
        <v>403</v>
      </c>
      <c r="EN116" s="252"/>
      <c r="EO116" s="180"/>
      <c r="EP116" s="180"/>
      <c r="EQ116" s="252"/>
      <c r="ER116" s="252"/>
      <c r="ES116" s="252"/>
      <c r="ET116" s="180"/>
      <c r="EU116" s="315"/>
      <c r="EV116" s="307"/>
      <c r="EW116" s="307"/>
      <c r="EX116" s="307"/>
      <c r="EY116" s="307"/>
      <c r="EZ116" s="307"/>
      <c r="FA116" s="307"/>
      <c r="FB116" s="307"/>
      <c r="FC116" s="307"/>
      <c r="FD116" s="252"/>
      <c r="FE116" s="252"/>
      <c r="FF116" s="252"/>
      <c r="FG116" s="180"/>
      <c r="FH116" s="315"/>
      <c r="FI116" s="307"/>
      <c r="FJ116" s="307"/>
      <c r="FK116" s="307"/>
      <c r="FL116" s="307"/>
      <c r="FM116" s="180"/>
      <c r="FN116" s="180"/>
      <c r="FO116" s="180"/>
      <c r="FP116" s="180"/>
      <c r="FQ116" s="252"/>
      <c r="FR116" s="252"/>
      <c r="FS116" s="180"/>
      <c r="FT116" s="180"/>
      <c r="FU116" s="252" t="s">
        <v>324</v>
      </c>
      <c r="FV116" s="252"/>
      <c r="FW116" s="180"/>
      <c r="FX116" s="180"/>
      <c r="FY116" s="180"/>
      <c r="FZ116" s="252" t="s">
        <v>334</v>
      </c>
      <c r="GA116" s="180"/>
      <c r="GB116" s="180"/>
      <c r="GC116" s="180"/>
      <c r="GD116" s="180"/>
      <c r="GE116" s="180"/>
      <c r="GF116" s="307"/>
      <c r="GG116" s="252" t="s">
        <v>344</v>
      </c>
      <c r="GH116" s="252"/>
    </row>
    <row r="117" spans="2:190" x14ac:dyDescent="0.3">
      <c r="K117" s="180"/>
      <c r="L117" s="180"/>
      <c r="M117" s="180"/>
      <c r="N117" s="180"/>
      <c r="O117" s="310" t="s">
        <v>83</v>
      </c>
      <c r="P117" s="310" t="s">
        <v>83</v>
      </c>
      <c r="T117" s="180"/>
      <c r="U117" s="180"/>
      <c r="V117" s="180"/>
      <c r="W117" s="180"/>
      <c r="X117" s="180"/>
      <c r="Y117" s="180"/>
      <c r="Z117" s="180"/>
      <c r="AA117" s="180"/>
      <c r="AB117" s="311"/>
      <c r="AC117" s="180"/>
      <c r="AD117" s="180"/>
      <c r="AE117" s="180"/>
      <c r="AF117" s="180"/>
      <c r="AG117" s="180"/>
      <c r="AH117" s="180"/>
      <c r="AI117" s="180"/>
      <c r="AJ117" s="180"/>
      <c r="AK117" s="180"/>
      <c r="AL117" s="311"/>
      <c r="AM117" s="180"/>
      <c r="AN117" s="180"/>
      <c r="AO117" s="180"/>
      <c r="AP117" s="245"/>
      <c r="AQ117" s="180"/>
      <c r="AR117" s="180"/>
      <c r="AS117" s="180"/>
      <c r="AT117" s="180"/>
      <c r="AU117" s="180"/>
      <c r="AV117" s="180"/>
      <c r="AW117" s="180"/>
      <c r="AX117" s="180"/>
      <c r="AY117" s="180"/>
      <c r="AZ117" s="180"/>
      <c r="BA117" s="180"/>
      <c r="BB117" s="180"/>
      <c r="BC117" s="180"/>
      <c r="BD117" s="180"/>
      <c r="BE117" s="180"/>
      <c r="BF117" s="180"/>
      <c r="BG117" s="180"/>
      <c r="BH117" s="180"/>
      <c r="BI117" s="180"/>
      <c r="BJ117" s="180"/>
      <c r="BK117" s="180"/>
      <c r="BL117" s="180"/>
      <c r="BM117" s="180"/>
      <c r="BN117" s="180"/>
      <c r="BO117" s="180"/>
      <c r="BP117" s="180"/>
      <c r="BQ117" s="180"/>
      <c r="BR117" s="180"/>
      <c r="BS117" s="180"/>
      <c r="BT117" s="151" t="s">
        <v>135</v>
      </c>
      <c r="BU117" s="151"/>
      <c r="BV117" s="151"/>
      <c r="BW117" s="180"/>
      <c r="BX117" s="180"/>
      <c r="BY117" s="180"/>
      <c r="BZ117" s="180"/>
      <c r="CA117" s="180"/>
      <c r="CB117" s="180"/>
      <c r="CC117" s="180"/>
      <c r="CD117" s="180"/>
      <c r="CE117" s="245"/>
      <c r="CF117" s="180"/>
      <c r="CG117" s="180"/>
      <c r="CH117" s="180"/>
      <c r="CI117" s="180"/>
      <c r="CJ117" s="180"/>
      <c r="CK117" s="180"/>
      <c r="CL117" s="180"/>
      <c r="CM117" s="314"/>
      <c r="CN117" s="180"/>
      <c r="CO117" s="180"/>
      <c r="CP117" s="180"/>
      <c r="CQ117" s="180"/>
      <c r="CR117" s="180"/>
      <c r="CS117" s="245" t="s">
        <v>430</v>
      </c>
      <c r="CT117" s="180"/>
      <c r="CU117" s="180"/>
      <c r="CV117" s="180"/>
      <c r="CW117" s="180"/>
      <c r="CX117" s="245" t="s">
        <v>430</v>
      </c>
      <c r="CY117" s="180"/>
      <c r="CZ117" s="180"/>
      <c r="DA117" s="180"/>
      <c r="DB117" s="180"/>
      <c r="DC117" s="252" t="s">
        <v>261</v>
      </c>
      <c r="DD117" s="180"/>
      <c r="DE117" s="180"/>
      <c r="DF117" s="180"/>
      <c r="DG117" s="252" t="s">
        <v>370</v>
      </c>
      <c r="DH117" s="180"/>
      <c r="DI117" s="252"/>
      <c r="DJ117" s="180"/>
      <c r="DK117" s="252" t="s">
        <v>261</v>
      </c>
      <c r="DL117" s="180"/>
      <c r="DM117" s="180"/>
      <c r="DN117" s="180"/>
      <c r="DO117" s="252" t="s">
        <v>248</v>
      </c>
      <c r="DP117" s="180"/>
      <c r="DQ117" s="252"/>
      <c r="DR117" s="180"/>
      <c r="DS117" s="180"/>
      <c r="DT117" s="252" t="s">
        <v>236</v>
      </c>
      <c r="DU117" s="180"/>
      <c r="DV117" s="252"/>
      <c r="DW117" s="180"/>
      <c r="DX117" s="180"/>
      <c r="DY117" s="245" t="s">
        <v>72</v>
      </c>
      <c r="DZ117" s="317"/>
      <c r="EA117" s="180"/>
      <c r="EB117" s="180"/>
      <c r="EC117" s="180"/>
      <c r="ED117" s="180"/>
      <c r="EE117" s="314"/>
      <c r="EF117" s="252"/>
      <c r="EG117" s="252"/>
      <c r="EH117" s="180"/>
      <c r="EI117" s="180"/>
      <c r="EJ117" s="180"/>
      <c r="EK117" s="180"/>
      <c r="EL117" s="180"/>
      <c r="EM117" s="252" t="s">
        <v>404</v>
      </c>
      <c r="EN117" s="252"/>
      <c r="EO117" s="180"/>
      <c r="EP117" s="180"/>
      <c r="EQ117" s="252"/>
      <c r="ER117" s="252"/>
      <c r="ES117" s="252"/>
      <c r="ET117" s="180"/>
      <c r="EU117" s="180"/>
      <c r="EV117" s="307"/>
      <c r="EW117" s="307"/>
      <c r="EX117" s="307"/>
      <c r="EY117" s="307"/>
      <c r="EZ117" s="307"/>
      <c r="FA117" s="307"/>
      <c r="FB117" s="307"/>
      <c r="FC117" s="307"/>
      <c r="FD117" s="252"/>
      <c r="FE117" s="252"/>
      <c r="FF117" s="252"/>
      <c r="FG117" s="180"/>
      <c r="FH117" s="180"/>
      <c r="FI117" s="307"/>
      <c r="FJ117" s="307"/>
      <c r="FK117" s="307"/>
      <c r="FL117" s="307"/>
      <c r="FM117" s="180"/>
      <c r="FN117" s="180"/>
      <c r="FO117" s="180"/>
      <c r="FP117" s="180"/>
      <c r="FQ117" s="252"/>
      <c r="FR117" s="252"/>
      <c r="FS117" s="180"/>
      <c r="FT117" s="180"/>
      <c r="FU117" s="252" t="s">
        <v>325</v>
      </c>
      <c r="FV117" s="252"/>
      <c r="FW117" s="180"/>
      <c r="FX117" s="180"/>
      <c r="FY117" s="180"/>
      <c r="FZ117" s="252" t="s">
        <v>335</v>
      </c>
      <c r="GA117" s="180"/>
      <c r="GB117" s="180"/>
      <c r="GC117" s="180"/>
      <c r="GD117" s="180"/>
      <c r="GE117" s="180"/>
      <c r="GF117" s="307"/>
      <c r="GG117" s="252" t="s">
        <v>72</v>
      </c>
      <c r="GH117" s="252"/>
    </row>
    <row r="118" spans="2:190" ht="12.75" customHeight="1" x14ac:dyDescent="0.3">
      <c r="K118" s="180"/>
      <c r="L118" s="180"/>
      <c r="M118" s="180"/>
      <c r="N118" s="180"/>
      <c r="O118" s="310" t="s">
        <v>83</v>
      </c>
      <c r="P118" s="310" t="s">
        <v>83</v>
      </c>
      <c r="T118" s="180"/>
      <c r="U118" s="180"/>
      <c r="V118" s="180"/>
      <c r="W118" s="180"/>
      <c r="X118" s="180"/>
      <c r="Y118" s="180"/>
      <c r="Z118" s="180"/>
      <c r="AA118" s="180"/>
      <c r="AB118" s="311"/>
      <c r="AC118" s="180"/>
      <c r="AD118" s="180"/>
      <c r="AE118" s="180"/>
      <c r="AF118" s="180"/>
      <c r="AG118" s="180"/>
      <c r="AH118" s="180"/>
      <c r="AI118" s="180"/>
      <c r="AJ118" s="180"/>
      <c r="AK118" s="180"/>
      <c r="AL118" s="311"/>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c r="BJ118" s="180"/>
      <c r="BK118" s="180"/>
      <c r="BL118" s="180"/>
      <c r="BM118" s="180"/>
      <c r="BN118" s="180"/>
      <c r="BO118" s="180"/>
      <c r="BP118" s="180"/>
      <c r="BQ118" s="180"/>
      <c r="BR118" s="180"/>
      <c r="BS118" s="180"/>
      <c r="BT118" s="151" t="s">
        <v>423</v>
      </c>
      <c r="BU118" s="151"/>
      <c r="BV118" s="151"/>
      <c r="BW118" s="180"/>
      <c r="BX118" s="180"/>
      <c r="BY118" s="180"/>
      <c r="BZ118" s="180"/>
      <c r="CA118" s="180"/>
      <c r="CB118" s="180"/>
      <c r="CC118" s="180"/>
      <c r="CD118" s="180"/>
      <c r="CE118" s="180"/>
      <c r="CF118" s="180"/>
      <c r="CG118" s="180"/>
      <c r="CH118" s="180"/>
      <c r="CI118" s="180"/>
      <c r="CJ118" s="180"/>
      <c r="CK118" s="180"/>
      <c r="CL118" s="180"/>
      <c r="CM118" s="180"/>
      <c r="CN118" s="180"/>
      <c r="CO118" s="180"/>
      <c r="CP118" s="180"/>
      <c r="CQ118" s="180"/>
      <c r="CR118" s="180"/>
      <c r="CS118" s="318" t="s">
        <v>431</v>
      </c>
      <c r="CT118" s="180"/>
      <c r="CU118" s="180"/>
      <c r="CV118" s="180"/>
      <c r="CW118" s="180"/>
      <c r="CX118" s="318" t="s">
        <v>431</v>
      </c>
      <c r="CY118" s="180"/>
      <c r="CZ118" s="180"/>
      <c r="DA118" s="180"/>
      <c r="DB118" s="180"/>
      <c r="DC118" s="252" t="s">
        <v>262</v>
      </c>
      <c r="DD118" s="180"/>
      <c r="DE118" s="180"/>
      <c r="DF118" s="180"/>
      <c r="DG118" s="252" t="s">
        <v>159</v>
      </c>
      <c r="DH118" s="180"/>
      <c r="DI118" s="252"/>
      <c r="DJ118" s="180"/>
      <c r="DK118" s="252" t="s">
        <v>262</v>
      </c>
      <c r="DL118" s="180"/>
      <c r="DM118" s="180"/>
      <c r="DN118" s="180"/>
      <c r="DO118" s="252" t="s">
        <v>249</v>
      </c>
      <c r="DP118" s="180"/>
      <c r="DQ118" s="252"/>
      <c r="DR118" s="180"/>
      <c r="DS118" s="180"/>
      <c r="DT118" s="252" t="s">
        <v>237</v>
      </c>
      <c r="DU118" s="180"/>
      <c r="DV118" s="252"/>
      <c r="DW118" s="180"/>
      <c r="DX118" s="180"/>
      <c r="DY118" s="314"/>
      <c r="DZ118" s="317"/>
      <c r="EA118" s="180"/>
      <c r="EB118" s="180"/>
      <c r="EC118" s="180"/>
      <c r="ED118" s="180"/>
      <c r="EE118" s="180"/>
      <c r="EF118" s="252"/>
      <c r="EG118" s="252"/>
      <c r="EH118" s="180"/>
      <c r="EI118" s="180"/>
      <c r="EJ118" s="180"/>
      <c r="EK118" s="180"/>
      <c r="EL118" s="180"/>
      <c r="EM118" s="252" t="s">
        <v>405</v>
      </c>
      <c r="EN118" s="252"/>
      <c r="EO118" s="180"/>
      <c r="EP118" s="180"/>
      <c r="EQ118" s="252"/>
      <c r="ER118" s="319"/>
      <c r="ES118" s="180"/>
      <c r="ET118" s="180"/>
      <c r="EU118" s="180"/>
      <c r="EV118" s="307"/>
      <c r="EW118" s="307"/>
      <c r="EX118" s="307"/>
      <c r="EY118" s="307"/>
      <c r="EZ118" s="307"/>
      <c r="FA118" s="307"/>
      <c r="FB118" s="307"/>
      <c r="FC118" s="307"/>
      <c r="FD118" s="252"/>
      <c r="FE118" s="319"/>
      <c r="FF118" s="180"/>
      <c r="FG118" s="180"/>
      <c r="FH118" s="180"/>
      <c r="FI118" s="307"/>
      <c r="FJ118" s="307"/>
      <c r="FK118" s="307"/>
      <c r="FL118" s="307"/>
      <c r="FM118" s="180"/>
      <c r="FN118" s="180"/>
      <c r="FO118" s="180"/>
      <c r="FP118" s="180"/>
      <c r="FQ118" s="252"/>
      <c r="FR118" s="252"/>
      <c r="FS118" s="180"/>
      <c r="FT118" s="180"/>
      <c r="FU118" s="252" t="s">
        <v>411</v>
      </c>
      <c r="FV118" s="252"/>
      <c r="FW118" s="180"/>
      <c r="FX118" s="180"/>
      <c r="FY118" s="180"/>
      <c r="FZ118" s="252" t="s">
        <v>336</v>
      </c>
      <c r="GA118" s="180"/>
      <c r="GB118" s="180"/>
      <c r="GC118" s="180"/>
      <c r="GD118" s="180"/>
      <c r="GE118" s="180"/>
      <c r="GF118" s="307"/>
      <c r="GG118" s="252"/>
      <c r="GH118" s="252"/>
    </row>
    <row r="119" spans="2:190" x14ac:dyDescent="0.3">
      <c r="K119" s="180"/>
      <c r="L119" s="180"/>
      <c r="M119" s="180"/>
      <c r="N119" s="180"/>
      <c r="O119" s="310" t="s">
        <v>83</v>
      </c>
      <c r="P119" s="310" t="s">
        <v>83</v>
      </c>
      <c r="T119" s="180"/>
      <c r="U119" s="180"/>
      <c r="V119" s="180"/>
      <c r="W119" s="180"/>
      <c r="X119" s="180"/>
      <c r="Y119" s="180"/>
      <c r="Z119" s="180"/>
      <c r="AA119" s="180"/>
      <c r="AB119" s="311"/>
      <c r="AC119" s="180"/>
      <c r="AD119" s="180"/>
      <c r="AE119" s="180"/>
      <c r="AF119" s="180"/>
      <c r="AG119" s="180"/>
      <c r="AH119" s="180"/>
      <c r="AI119" s="180"/>
      <c r="AJ119" s="180"/>
      <c r="AK119" s="180"/>
      <c r="AL119" s="311"/>
      <c r="AM119" s="180"/>
      <c r="AN119" s="180"/>
      <c r="AO119" s="180"/>
      <c r="AP119" s="180"/>
      <c r="AQ119" s="180"/>
      <c r="AR119" s="180"/>
      <c r="AS119" s="180"/>
      <c r="AT119" s="180"/>
      <c r="AU119" s="180"/>
      <c r="AV119" s="180"/>
      <c r="AW119" s="180"/>
      <c r="AX119" s="180"/>
      <c r="AY119" s="180"/>
      <c r="AZ119" s="180"/>
      <c r="BA119" s="180"/>
      <c r="BB119" s="180"/>
      <c r="BC119" s="180"/>
      <c r="BD119" s="180"/>
      <c r="BE119" s="180"/>
      <c r="BF119" s="180"/>
      <c r="BG119" s="180"/>
      <c r="BH119" s="180"/>
      <c r="BI119" s="180"/>
      <c r="BJ119" s="180"/>
      <c r="BK119" s="180"/>
      <c r="BL119" s="180"/>
      <c r="BM119" s="180"/>
      <c r="BN119" s="180"/>
      <c r="BO119" s="180"/>
      <c r="BP119" s="180"/>
      <c r="BQ119" s="180"/>
      <c r="BR119" s="180"/>
      <c r="BS119" s="180"/>
      <c r="BT119" s="151" t="s">
        <v>72</v>
      </c>
      <c r="BU119" s="151"/>
      <c r="BV119" s="151"/>
      <c r="BW119" s="180"/>
      <c r="BX119" s="180"/>
      <c r="BY119" s="180"/>
      <c r="BZ119" s="180"/>
      <c r="CA119" s="180"/>
      <c r="CB119" s="180"/>
      <c r="CC119" s="180"/>
      <c r="CD119" s="180"/>
      <c r="CE119" s="180"/>
      <c r="CF119" s="180"/>
      <c r="CG119" s="180"/>
      <c r="CH119" s="180"/>
      <c r="CI119" s="180"/>
      <c r="CJ119" s="180"/>
      <c r="CK119" s="180"/>
      <c r="CL119" s="180"/>
      <c r="CM119" s="180"/>
      <c r="CN119" s="180"/>
      <c r="CO119" s="180"/>
      <c r="CP119" s="180"/>
      <c r="CQ119" s="180"/>
      <c r="CR119" s="180"/>
      <c r="CS119" s="318" t="s">
        <v>432</v>
      </c>
      <c r="CT119" s="180"/>
      <c r="CU119" s="180"/>
      <c r="CV119" s="180"/>
      <c r="CW119" s="180"/>
      <c r="CX119" s="318" t="s">
        <v>432</v>
      </c>
      <c r="CY119" s="180"/>
      <c r="CZ119" s="180"/>
      <c r="DA119" s="180"/>
      <c r="DB119" s="180"/>
      <c r="DC119" s="252" t="s">
        <v>263</v>
      </c>
      <c r="DD119" s="180"/>
      <c r="DE119" s="180"/>
      <c r="DF119" s="180"/>
      <c r="DG119" s="252"/>
      <c r="DH119" s="180"/>
      <c r="DI119" s="252"/>
      <c r="DJ119" s="180"/>
      <c r="DK119" s="252" t="s">
        <v>263</v>
      </c>
      <c r="DL119" s="180"/>
      <c r="DM119" s="180"/>
      <c r="DN119" s="180"/>
      <c r="DO119" s="252" t="s">
        <v>250</v>
      </c>
      <c r="DP119" s="180"/>
      <c r="DQ119" s="252"/>
      <c r="DR119" s="180"/>
      <c r="DS119" s="180"/>
      <c r="DT119" s="252" t="s">
        <v>159</v>
      </c>
      <c r="DU119" s="180"/>
      <c r="DV119" s="252"/>
      <c r="DW119" s="180"/>
      <c r="DX119" s="180"/>
      <c r="DY119" s="314"/>
      <c r="DZ119" s="317"/>
      <c r="EA119" s="180"/>
      <c r="EB119" s="180"/>
      <c r="EC119" s="180"/>
      <c r="ED119" s="180"/>
      <c r="EE119" s="180"/>
      <c r="EF119" s="252"/>
      <c r="EG119" s="252"/>
      <c r="EH119" s="180"/>
      <c r="EI119" s="180"/>
      <c r="EJ119" s="180"/>
      <c r="EK119" s="180"/>
      <c r="EL119" s="180"/>
      <c r="EM119" s="252" t="s">
        <v>310</v>
      </c>
      <c r="EN119" s="252"/>
      <c r="EO119" s="180"/>
      <c r="EP119" s="180"/>
      <c r="EQ119" s="252"/>
      <c r="ER119" s="319"/>
      <c r="ES119" s="180"/>
      <c r="ET119" s="180"/>
      <c r="EU119" s="180"/>
      <c r="EV119" s="307"/>
      <c r="EW119" s="307"/>
      <c r="EX119" s="307"/>
      <c r="EY119" s="307"/>
      <c r="EZ119" s="307"/>
      <c r="FA119" s="307"/>
      <c r="FB119" s="307"/>
      <c r="FC119" s="307"/>
      <c r="FD119" s="252"/>
      <c r="FE119" s="319"/>
      <c r="FF119" s="180"/>
      <c r="FG119" s="180"/>
      <c r="FH119" s="180"/>
      <c r="FI119" s="307"/>
      <c r="FJ119" s="307"/>
      <c r="FK119" s="307"/>
      <c r="FL119" s="307"/>
      <c r="FM119" s="180"/>
      <c r="FN119" s="180"/>
      <c r="FO119" s="180"/>
      <c r="FP119" s="180"/>
      <c r="FQ119" s="252"/>
      <c r="FR119" s="252"/>
      <c r="FS119" s="180"/>
      <c r="FT119" s="180"/>
      <c r="FU119" s="252" t="s">
        <v>371</v>
      </c>
      <c r="FV119" s="252"/>
      <c r="FW119" s="180"/>
      <c r="FX119" s="180"/>
      <c r="FY119" s="180"/>
      <c r="FZ119" s="252" t="s">
        <v>72</v>
      </c>
      <c r="GA119" s="180"/>
      <c r="GB119" s="180"/>
      <c r="GC119" s="180"/>
      <c r="GD119" s="180"/>
      <c r="GE119" s="180"/>
      <c r="GF119" s="307"/>
      <c r="GG119" s="180"/>
      <c r="GH119" s="252"/>
    </row>
    <row r="120" spans="2:190" ht="13.5" customHeight="1" x14ac:dyDescent="0.3">
      <c r="K120" s="180"/>
      <c r="L120" s="180"/>
      <c r="M120" s="180"/>
      <c r="N120" s="180"/>
      <c r="O120" s="310" t="s">
        <v>83</v>
      </c>
      <c r="P120" s="310" t="s">
        <v>83</v>
      </c>
      <c r="T120" s="180"/>
      <c r="U120" s="180"/>
      <c r="V120" s="180"/>
      <c r="W120" s="180"/>
      <c r="X120" s="180"/>
      <c r="Y120" s="180"/>
      <c r="Z120" s="180"/>
      <c r="AA120" s="180"/>
      <c r="AB120" s="311"/>
      <c r="AC120" s="180"/>
      <c r="AD120" s="180"/>
      <c r="AE120" s="180"/>
      <c r="AF120" s="180"/>
      <c r="AG120" s="180"/>
      <c r="AH120" s="180"/>
      <c r="AI120" s="180"/>
      <c r="AJ120" s="180"/>
      <c r="AK120" s="180"/>
      <c r="AL120" s="311"/>
      <c r="AM120" s="180"/>
      <c r="AN120" s="180"/>
      <c r="AO120" s="180"/>
      <c r="AP120" s="180"/>
      <c r="AQ120" s="180"/>
      <c r="AR120" s="180"/>
      <c r="AS120" s="180"/>
      <c r="AT120" s="180"/>
      <c r="AU120" s="180"/>
      <c r="AV120" s="180"/>
      <c r="AW120" s="180"/>
      <c r="AX120" s="180"/>
      <c r="AY120" s="180"/>
      <c r="AZ120" s="180"/>
      <c r="BA120" s="180"/>
      <c r="BB120" s="180"/>
      <c r="BC120" s="180"/>
      <c r="BD120" s="180"/>
      <c r="BE120" s="180"/>
      <c r="BF120" s="180"/>
      <c r="BG120" s="180"/>
      <c r="BH120" s="180"/>
      <c r="BI120" s="180"/>
      <c r="BJ120" s="180"/>
      <c r="BK120" s="180"/>
      <c r="BL120" s="180"/>
      <c r="BM120" s="180"/>
      <c r="BN120" s="180"/>
      <c r="BO120" s="180"/>
      <c r="BP120" s="180"/>
      <c r="BQ120" s="180"/>
      <c r="BR120" s="180"/>
      <c r="BS120" s="180"/>
      <c r="BT120" s="151"/>
      <c r="BU120" s="180"/>
      <c r="BV120" s="180"/>
      <c r="BW120" s="180"/>
      <c r="BX120" s="180"/>
      <c r="BY120" s="180"/>
      <c r="BZ120" s="180"/>
      <c r="CA120" s="180"/>
      <c r="CB120" s="180"/>
      <c r="CC120" s="180"/>
      <c r="CD120" s="180"/>
      <c r="CE120" s="180"/>
      <c r="CF120" s="180"/>
      <c r="CG120" s="180"/>
      <c r="CH120" s="180"/>
      <c r="CI120" s="180"/>
      <c r="CJ120" s="180"/>
      <c r="CK120" s="180"/>
      <c r="CL120" s="180"/>
      <c r="CM120" s="180"/>
      <c r="CN120" s="180"/>
      <c r="CO120" s="180"/>
      <c r="CP120" s="180"/>
      <c r="CQ120" s="180"/>
      <c r="CR120" s="180"/>
      <c r="CS120" s="318" t="s">
        <v>433</v>
      </c>
      <c r="CT120" s="180"/>
      <c r="CU120" s="180"/>
      <c r="CV120" s="180"/>
      <c r="CW120" s="180"/>
      <c r="CX120" s="318" t="s">
        <v>433</v>
      </c>
      <c r="CY120" s="180"/>
      <c r="CZ120" s="180"/>
      <c r="DA120" s="180"/>
      <c r="DB120" s="180"/>
      <c r="DC120" s="252" t="s">
        <v>264</v>
      </c>
      <c r="DD120" s="180"/>
      <c r="DE120" s="180"/>
      <c r="DF120" s="180"/>
      <c r="DG120" s="252"/>
      <c r="DH120" s="180"/>
      <c r="DI120" s="252"/>
      <c r="DJ120" s="180"/>
      <c r="DK120" s="252" t="s">
        <v>264</v>
      </c>
      <c r="DL120" s="180"/>
      <c r="DM120" s="180"/>
      <c r="DN120" s="180"/>
      <c r="DO120" s="252" t="s">
        <v>397</v>
      </c>
      <c r="DP120" s="180"/>
      <c r="DQ120" s="252"/>
      <c r="DR120" s="180"/>
      <c r="DS120" s="180"/>
      <c r="DT120" s="252"/>
      <c r="DU120" s="180"/>
      <c r="DV120" s="252"/>
      <c r="DW120" s="180"/>
      <c r="DX120" s="180"/>
      <c r="DY120" s="314"/>
      <c r="DZ120" s="317"/>
      <c r="EA120" s="180"/>
      <c r="EB120" s="180"/>
      <c r="EC120" s="180"/>
      <c r="ED120" s="180"/>
      <c r="EE120" s="180"/>
      <c r="EF120" s="252"/>
      <c r="EG120" s="252"/>
      <c r="EH120" s="180"/>
      <c r="EI120" s="180"/>
      <c r="EJ120" s="180"/>
      <c r="EK120" s="180"/>
      <c r="EL120" s="180"/>
      <c r="EM120" s="252" t="s">
        <v>72</v>
      </c>
      <c r="EN120" s="180"/>
      <c r="EO120" s="180"/>
      <c r="EP120" s="180"/>
      <c r="EQ120" s="252"/>
      <c r="ER120" s="319"/>
      <c r="ES120" s="180"/>
      <c r="ET120" s="180"/>
      <c r="EU120" s="180"/>
      <c r="EV120" s="307"/>
      <c r="EW120" s="307"/>
      <c r="EX120" s="307"/>
      <c r="EY120" s="307"/>
      <c r="EZ120" s="307"/>
      <c r="FA120" s="307"/>
      <c r="FB120" s="307"/>
      <c r="FC120" s="307"/>
      <c r="FD120" s="252"/>
      <c r="FE120" s="319"/>
      <c r="FF120" s="180"/>
      <c r="FG120" s="180"/>
      <c r="FH120" s="180"/>
      <c r="FI120" s="307"/>
      <c r="FJ120" s="307"/>
      <c r="FK120" s="307"/>
      <c r="FL120" s="307"/>
      <c r="FM120" s="180"/>
      <c r="FN120" s="180"/>
      <c r="FO120" s="180"/>
      <c r="FP120" s="180"/>
      <c r="FQ120" s="314"/>
      <c r="FR120" s="180"/>
      <c r="FS120" s="180"/>
      <c r="FT120" s="180"/>
      <c r="FU120" s="252" t="s">
        <v>326</v>
      </c>
      <c r="FV120" s="180"/>
      <c r="FW120" s="180"/>
      <c r="FX120" s="180"/>
      <c r="FY120" s="180"/>
      <c r="FZ120" s="252"/>
      <c r="GA120" s="180"/>
      <c r="GB120" s="180"/>
      <c r="GC120" s="180"/>
      <c r="GD120" s="180"/>
      <c r="GE120" s="180"/>
      <c r="GF120" s="307"/>
      <c r="GG120" s="252"/>
    </row>
    <row r="121" spans="2:190" ht="13.5" customHeight="1" x14ac:dyDescent="0.3">
      <c r="K121" s="180"/>
      <c r="L121" s="180"/>
      <c r="M121" s="180"/>
      <c r="N121" s="180"/>
      <c r="O121" s="310" t="s">
        <v>83</v>
      </c>
      <c r="P121" s="310" t="s">
        <v>83</v>
      </c>
      <c r="T121" s="180"/>
      <c r="U121" s="180"/>
      <c r="V121" s="180"/>
      <c r="W121" s="180"/>
      <c r="X121" s="180"/>
      <c r="Y121" s="180"/>
      <c r="Z121" s="180"/>
      <c r="AA121" s="180"/>
      <c r="AB121" s="311"/>
      <c r="AC121" s="180"/>
      <c r="AD121" s="180"/>
      <c r="AE121" s="180"/>
      <c r="AF121" s="180"/>
      <c r="AG121" s="180"/>
      <c r="AH121" s="180"/>
      <c r="AI121" s="180"/>
      <c r="AJ121" s="180"/>
      <c r="AK121" s="180"/>
      <c r="AL121" s="311"/>
      <c r="AM121" s="180"/>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0"/>
      <c r="BR121" s="180"/>
      <c r="BS121" s="180"/>
      <c r="BT121" s="180"/>
      <c r="BU121" s="180"/>
      <c r="BV121" s="180"/>
      <c r="BW121" s="180"/>
      <c r="BX121" s="180"/>
      <c r="BY121" s="180"/>
      <c r="BZ121" s="180"/>
      <c r="CA121" s="180"/>
      <c r="CB121" s="180"/>
      <c r="CC121" s="180"/>
      <c r="CD121" s="180"/>
      <c r="CE121" s="180"/>
      <c r="CF121" s="180"/>
      <c r="CG121" s="180"/>
      <c r="CH121" s="180"/>
      <c r="CI121" s="180"/>
      <c r="CJ121" s="180"/>
      <c r="CK121" s="180"/>
      <c r="CL121" s="180"/>
      <c r="CM121" s="180"/>
      <c r="CN121" s="180"/>
      <c r="CO121" s="180"/>
      <c r="CP121" s="180"/>
      <c r="CQ121" s="180"/>
      <c r="CR121" s="180"/>
      <c r="CS121" s="245" t="s">
        <v>434</v>
      </c>
      <c r="CT121" s="180"/>
      <c r="CU121" s="180"/>
      <c r="CV121" s="180"/>
      <c r="CW121" s="180"/>
      <c r="CX121" s="245" t="s">
        <v>434</v>
      </c>
      <c r="CY121" s="180"/>
      <c r="CZ121" s="180"/>
      <c r="DA121" s="180"/>
      <c r="DB121" s="180"/>
      <c r="DC121" s="252" t="s">
        <v>265</v>
      </c>
      <c r="DD121" s="180"/>
      <c r="DE121" s="180"/>
      <c r="DF121" s="180"/>
      <c r="DG121" s="314"/>
      <c r="DH121" s="180"/>
      <c r="DI121" s="180"/>
      <c r="DJ121" s="180"/>
      <c r="DK121" s="252" t="s">
        <v>265</v>
      </c>
      <c r="DL121" s="180"/>
      <c r="DM121" s="180"/>
      <c r="DN121" s="180"/>
      <c r="DO121" s="252" t="s">
        <v>159</v>
      </c>
      <c r="DP121" s="180"/>
      <c r="DQ121" s="252"/>
      <c r="DR121" s="180"/>
      <c r="DS121" s="180"/>
      <c r="DT121" s="252"/>
      <c r="DU121" s="180"/>
      <c r="DV121" s="252"/>
      <c r="DW121" s="180"/>
      <c r="DX121" s="180"/>
      <c r="DY121" s="180"/>
      <c r="DZ121" s="317"/>
      <c r="EA121" s="180"/>
      <c r="EB121" s="180"/>
      <c r="EC121" s="180"/>
      <c r="ED121" s="180"/>
      <c r="EE121" s="180"/>
      <c r="EF121" s="252"/>
      <c r="EG121" s="252"/>
      <c r="EH121" s="180"/>
      <c r="EI121" s="180"/>
      <c r="EJ121" s="180"/>
      <c r="EK121" s="180"/>
      <c r="EL121" s="180"/>
      <c r="EM121" s="252"/>
      <c r="EN121" s="180"/>
      <c r="EO121" s="180"/>
      <c r="EP121" s="180"/>
      <c r="EQ121" s="252"/>
      <c r="ER121" s="319"/>
      <c r="ES121" s="180"/>
      <c r="ET121" s="180"/>
      <c r="EU121" s="180"/>
      <c r="EV121" s="307"/>
      <c r="EW121" s="307"/>
      <c r="EX121" s="307"/>
      <c r="EY121" s="307"/>
      <c r="EZ121" s="307"/>
      <c r="FA121" s="307"/>
      <c r="FB121" s="307"/>
      <c r="FC121" s="307"/>
      <c r="FD121" s="252"/>
      <c r="FE121" s="319"/>
      <c r="FF121" s="180"/>
      <c r="FG121" s="180"/>
      <c r="FH121" s="180"/>
      <c r="FI121" s="307"/>
      <c r="FJ121" s="307"/>
      <c r="FK121" s="307"/>
      <c r="FL121" s="307"/>
      <c r="FM121" s="180"/>
      <c r="FN121" s="180"/>
      <c r="FO121" s="180"/>
      <c r="FP121" s="180"/>
      <c r="FQ121" s="314"/>
      <c r="FR121" s="180"/>
      <c r="FS121" s="180"/>
      <c r="FT121" s="180"/>
      <c r="FU121" s="252" t="s">
        <v>72</v>
      </c>
      <c r="FV121" s="180"/>
      <c r="FW121" s="180"/>
      <c r="FX121" s="180"/>
      <c r="FY121" s="180"/>
      <c r="FZ121" s="314"/>
      <c r="GA121" s="180"/>
      <c r="GB121" s="180"/>
      <c r="GC121" s="180"/>
      <c r="GD121" s="180"/>
      <c r="GE121" s="180"/>
      <c r="GF121" s="307"/>
      <c r="GG121" s="307"/>
    </row>
    <row r="122" spans="2:190" x14ac:dyDescent="0.3">
      <c r="K122" s="180"/>
      <c r="L122" s="180"/>
      <c r="M122" s="180"/>
      <c r="N122" s="180"/>
      <c r="O122" s="310" t="s">
        <v>83</v>
      </c>
      <c r="P122" s="310" t="s">
        <v>83</v>
      </c>
      <c r="T122" s="180"/>
      <c r="U122" s="180"/>
      <c r="V122" s="180"/>
      <c r="W122" s="180"/>
      <c r="X122" s="180"/>
      <c r="Y122" s="180"/>
      <c r="Z122" s="180"/>
      <c r="AA122" s="180"/>
      <c r="AB122" s="311"/>
      <c r="AC122" s="180"/>
      <c r="AD122" s="180"/>
      <c r="AE122" s="180"/>
      <c r="AF122" s="180"/>
      <c r="AG122" s="180"/>
      <c r="AH122" s="180"/>
      <c r="AI122" s="180"/>
      <c r="AJ122" s="180"/>
      <c r="AK122" s="180"/>
      <c r="AL122" s="311"/>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c r="BP122" s="180"/>
      <c r="BQ122" s="180"/>
      <c r="BR122" s="180"/>
      <c r="BS122" s="180"/>
      <c r="BT122" s="180"/>
      <c r="BU122" s="180"/>
      <c r="BV122" s="180"/>
      <c r="BW122" s="180"/>
      <c r="BX122" s="180"/>
      <c r="BY122" s="180"/>
      <c r="BZ122" s="180"/>
      <c r="CA122" s="180"/>
      <c r="CB122" s="180"/>
      <c r="CC122" s="180"/>
      <c r="CD122" s="180"/>
      <c r="CE122" s="180"/>
      <c r="CF122" s="180"/>
      <c r="CG122" s="180"/>
      <c r="CH122" s="180"/>
      <c r="CI122" s="180"/>
      <c r="CJ122" s="180"/>
      <c r="CK122" s="180"/>
      <c r="CL122" s="180"/>
      <c r="CM122" s="180"/>
      <c r="CN122" s="180"/>
      <c r="CO122" s="180"/>
      <c r="CP122" s="180"/>
      <c r="CQ122" s="180"/>
      <c r="CR122" s="180"/>
      <c r="CS122" s="245" t="s">
        <v>435</v>
      </c>
      <c r="CT122" s="180"/>
      <c r="CU122" s="180"/>
      <c r="CV122" s="180"/>
      <c r="CW122" s="180"/>
      <c r="CX122" s="245" t="s">
        <v>435</v>
      </c>
      <c r="CY122" s="180"/>
      <c r="CZ122" s="180"/>
      <c r="DA122" s="180"/>
      <c r="DB122" s="180"/>
      <c r="DC122" s="252" t="s">
        <v>429</v>
      </c>
      <c r="DD122" s="180"/>
      <c r="DE122" s="180"/>
      <c r="DF122" s="180"/>
      <c r="DG122" s="314"/>
      <c r="DH122" s="180"/>
      <c r="DI122" s="180"/>
      <c r="DJ122" s="180"/>
      <c r="DK122" s="252" t="s">
        <v>429</v>
      </c>
      <c r="DL122" s="180"/>
      <c r="DM122" s="180"/>
      <c r="DN122" s="180"/>
      <c r="DO122" s="252"/>
      <c r="DP122" s="180"/>
      <c r="DQ122" s="180"/>
      <c r="DR122" s="180"/>
      <c r="DS122" s="180"/>
      <c r="DT122" s="314"/>
      <c r="DU122" s="252"/>
      <c r="DV122" s="180"/>
      <c r="DW122" s="180"/>
      <c r="DX122" s="180"/>
      <c r="DY122" s="180"/>
      <c r="DZ122" s="317"/>
      <c r="EA122" s="180"/>
      <c r="EB122" s="180"/>
      <c r="EC122" s="180"/>
      <c r="ED122" s="180"/>
      <c r="EE122" s="180"/>
      <c r="EF122" s="319"/>
      <c r="EG122" s="180"/>
      <c r="EH122" s="180"/>
      <c r="EI122" s="180"/>
      <c r="EJ122" s="180"/>
      <c r="EK122" s="180"/>
      <c r="EL122" s="180"/>
      <c r="EM122" s="314"/>
      <c r="EN122" s="180"/>
      <c r="EO122" s="180"/>
      <c r="EP122" s="180"/>
      <c r="EQ122" s="252"/>
      <c r="ER122" s="319"/>
      <c r="ES122" s="180"/>
      <c r="ET122" s="180"/>
      <c r="EU122" s="180"/>
      <c r="EV122" s="307"/>
      <c r="EW122" s="307"/>
      <c r="EX122" s="307"/>
      <c r="EY122" s="307"/>
      <c r="EZ122" s="307"/>
      <c r="FA122" s="307"/>
      <c r="FB122" s="307"/>
      <c r="FC122" s="307"/>
      <c r="FD122" s="252"/>
      <c r="FE122" s="319"/>
      <c r="FF122" s="180"/>
      <c r="FG122" s="180"/>
      <c r="FH122" s="180"/>
      <c r="FI122" s="307"/>
      <c r="FJ122" s="307"/>
      <c r="FK122" s="307"/>
      <c r="FL122" s="307"/>
      <c r="FM122" s="180"/>
      <c r="FN122" s="180"/>
      <c r="FO122" s="180"/>
      <c r="FP122" s="180"/>
      <c r="FQ122" s="180"/>
      <c r="FR122" s="180"/>
      <c r="FS122" s="180"/>
      <c r="FT122" s="319"/>
      <c r="FU122" s="252"/>
      <c r="FV122" s="180"/>
      <c r="FW122" s="180"/>
      <c r="FX122" s="180"/>
      <c r="FY122" s="180"/>
      <c r="FZ122" s="180"/>
      <c r="GA122" s="180"/>
      <c r="GB122" s="180"/>
      <c r="GC122" s="180"/>
      <c r="GD122" s="180"/>
      <c r="GE122" s="180"/>
      <c r="GF122" s="307"/>
      <c r="GG122" s="307"/>
    </row>
    <row r="123" spans="2:190" x14ac:dyDescent="0.3">
      <c r="K123" s="180"/>
      <c r="L123" s="180"/>
      <c r="M123" s="180"/>
      <c r="N123" s="180"/>
      <c r="O123" s="310" t="s">
        <v>83</v>
      </c>
      <c r="P123" s="310" t="s">
        <v>83</v>
      </c>
      <c r="T123" s="180"/>
      <c r="U123" s="180"/>
      <c r="V123" s="180"/>
      <c r="W123" s="180"/>
      <c r="X123" s="180"/>
      <c r="Y123" s="180"/>
      <c r="Z123" s="180"/>
      <c r="AA123" s="180"/>
      <c r="AB123" s="311"/>
      <c r="AC123" s="180"/>
      <c r="AD123" s="180"/>
      <c r="AE123" s="180"/>
      <c r="AF123" s="180"/>
      <c r="AG123" s="180"/>
      <c r="AH123" s="180"/>
      <c r="AI123" s="180"/>
      <c r="AJ123" s="180"/>
      <c r="AK123" s="180"/>
      <c r="AL123" s="311"/>
      <c r="AM123" s="180"/>
      <c r="AN123" s="180"/>
      <c r="AO123" s="180"/>
      <c r="AP123" s="180"/>
      <c r="AQ123" s="180"/>
      <c r="AR123" s="180"/>
      <c r="AS123" s="180"/>
      <c r="AT123" s="180"/>
      <c r="AU123" s="180"/>
      <c r="AV123" s="180"/>
      <c r="AW123" s="180"/>
      <c r="AX123" s="180"/>
      <c r="AY123" s="180"/>
      <c r="AZ123" s="180"/>
      <c r="BA123" s="180"/>
      <c r="BB123" s="180"/>
      <c r="BC123" s="180"/>
      <c r="BD123" s="180"/>
      <c r="BE123" s="180"/>
      <c r="BF123" s="180"/>
      <c r="BG123" s="180"/>
      <c r="BH123" s="180"/>
      <c r="BI123" s="180"/>
      <c r="BJ123" s="180"/>
      <c r="BK123" s="180"/>
      <c r="BL123" s="180"/>
      <c r="BM123" s="180"/>
      <c r="BN123" s="180"/>
      <c r="BO123" s="180"/>
      <c r="BP123" s="180"/>
      <c r="BQ123" s="180"/>
      <c r="BR123" s="180"/>
      <c r="BS123" s="180"/>
      <c r="BT123" s="180"/>
      <c r="BU123" s="180"/>
      <c r="BV123" s="180"/>
      <c r="BW123" s="180"/>
      <c r="BX123" s="180"/>
      <c r="BY123" s="180"/>
      <c r="BZ123" s="180"/>
      <c r="CA123" s="180"/>
      <c r="CB123" s="180"/>
      <c r="CC123" s="180"/>
      <c r="CD123" s="180"/>
      <c r="CE123" s="180"/>
      <c r="CF123" s="180"/>
      <c r="CG123" s="180"/>
      <c r="CH123" s="180"/>
      <c r="CI123" s="180"/>
      <c r="CJ123" s="180"/>
      <c r="CK123" s="180"/>
      <c r="CL123" s="180"/>
      <c r="CM123" s="180"/>
      <c r="CN123" s="180"/>
      <c r="CO123" s="180"/>
      <c r="CP123" s="180"/>
      <c r="CQ123" s="180"/>
      <c r="CR123" s="180"/>
      <c r="CS123" s="245" t="s">
        <v>436</v>
      </c>
      <c r="CT123" s="180"/>
      <c r="CU123" s="180"/>
      <c r="CV123" s="180"/>
      <c r="CW123" s="180"/>
      <c r="CX123" s="245" t="s">
        <v>436</v>
      </c>
      <c r="CY123" s="180"/>
      <c r="CZ123" s="180"/>
      <c r="DA123" s="180"/>
      <c r="DB123" s="180"/>
      <c r="DC123" s="252" t="s">
        <v>72</v>
      </c>
      <c r="DD123" s="180"/>
      <c r="DE123" s="180"/>
      <c r="DF123" s="180"/>
      <c r="DG123" s="180"/>
      <c r="DH123" s="180"/>
      <c r="DI123" s="180"/>
      <c r="DJ123" s="180"/>
      <c r="DK123" s="252" t="s">
        <v>72</v>
      </c>
      <c r="DL123" s="180"/>
      <c r="DM123" s="180"/>
      <c r="DN123" s="180"/>
      <c r="DO123" s="314"/>
      <c r="DP123" s="180"/>
      <c r="DQ123" s="180"/>
      <c r="DR123" s="180"/>
      <c r="DS123" s="180"/>
      <c r="DT123" s="314"/>
      <c r="DU123" s="180"/>
      <c r="DV123" s="180"/>
      <c r="DW123" s="180"/>
      <c r="DX123" s="180"/>
      <c r="DY123" s="180"/>
      <c r="DZ123" s="320"/>
      <c r="EA123" s="180"/>
      <c r="EB123" s="180"/>
      <c r="EC123" s="180"/>
      <c r="ED123" s="180"/>
      <c r="EE123" s="180"/>
      <c r="EF123" s="319"/>
      <c r="EG123" s="180"/>
      <c r="EH123" s="180"/>
      <c r="EI123" s="180"/>
      <c r="EJ123" s="180"/>
      <c r="EK123" s="180"/>
      <c r="EL123" s="180"/>
      <c r="EM123" s="180"/>
      <c r="EN123" s="180"/>
      <c r="EO123" s="180"/>
      <c r="EP123" s="180"/>
      <c r="EQ123" s="252"/>
      <c r="ER123" s="321"/>
      <c r="ES123" s="180"/>
      <c r="ET123" s="180"/>
      <c r="EU123" s="180"/>
      <c r="EV123" s="307"/>
      <c r="EW123" s="307"/>
      <c r="EX123" s="307"/>
      <c r="EY123" s="307"/>
      <c r="EZ123" s="307"/>
      <c r="FA123" s="307"/>
      <c r="FB123" s="307"/>
      <c r="FC123" s="307"/>
      <c r="FD123" s="252"/>
      <c r="FE123" s="321"/>
      <c r="FF123" s="180"/>
      <c r="FG123" s="180"/>
      <c r="FH123" s="180"/>
      <c r="FI123" s="307"/>
      <c r="FJ123" s="307"/>
      <c r="FK123" s="307"/>
      <c r="FL123" s="307"/>
      <c r="FM123" s="180"/>
      <c r="FN123" s="180"/>
      <c r="FO123" s="180"/>
      <c r="FP123" s="180"/>
      <c r="FQ123" s="180"/>
      <c r="FR123" s="180"/>
      <c r="FS123" s="180"/>
      <c r="FT123" s="319"/>
      <c r="FU123" s="252"/>
      <c r="FV123" s="180"/>
      <c r="FW123" s="180"/>
      <c r="FX123" s="180"/>
      <c r="FY123" s="180"/>
      <c r="FZ123" s="180"/>
      <c r="GA123" s="180"/>
      <c r="GB123" s="180"/>
      <c r="GC123" s="180"/>
      <c r="GD123" s="180"/>
      <c r="GE123" s="180"/>
      <c r="GF123" s="307"/>
      <c r="GG123" s="307"/>
    </row>
    <row r="124" spans="2:190" x14ac:dyDescent="0.3">
      <c r="K124" s="180"/>
      <c r="L124" s="180"/>
      <c r="M124" s="180"/>
      <c r="N124" s="180"/>
      <c r="O124" s="310" t="s">
        <v>83</v>
      </c>
      <c r="P124" s="310" t="s">
        <v>83</v>
      </c>
      <c r="T124" s="180"/>
      <c r="U124" s="180"/>
      <c r="V124" s="180"/>
      <c r="W124" s="180"/>
      <c r="X124" s="180"/>
      <c r="Y124" s="180"/>
      <c r="Z124" s="180"/>
      <c r="AA124" s="180"/>
      <c r="AB124" s="311"/>
      <c r="AC124" s="180"/>
      <c r="AD124" s="180"/>
      <c r="AE124" s="180"/>
      <c r="AF124" s="180"/>
      <c r="AG124" s="180"/>
      <c r="AH124" s="180"/>
      <c r="AI124" s="180"/>
      <c r="AJ124" s="180"/>
      <c r="AK124" s="180"/>
      <c r="AL124" s="311"/>
      <c r="AM124" s="180"/>
      <c r="AN124" s="180"/>
      <c r="AO124" s="180"/>
      <c r="AP124" s="180"/>
      <c r="AQ124" s="180"/>
      <c r="AR124" s="180"/>
      <c r="AS124" s="180"/>
      <c r="AT124" s="180"/>
      <c r="AU124" s="180"/>
      <c r="AV124" s="180"/>
      <c r="AW124" s="180"/>
      <c r="AX124" s="180"/>
      <c r="AY124" s="180"/>
      <c r="AZ124" s="180"/>
      <c r="BA124" s="180"/>
      <c r="BB124" s="180"/>
      <c r="BC124" s="180"/>
      <c r="BD124" s="180"/>
      <c r="BE124" s="180"/>
      <c r="BF124" s="180"/>
      <c r="BG124" s="180"/>
      <c r="BH124" s="180"/>
      <c r="BI124" s="180"/>
      <c r="BJ124" s="180"/>
      <c r="BK124" s="180"/>
      <c r="BL124" s="180"/>
      <c r="BM124" s="180"/>
      <c r="BN124" s="180"/>
      <c r="BO124" s="180"/>
      <c r="BP124" s="180"/>
      <c r="BQ124" s="180"/>
      <c r="BR124" s="180"/>
      <c r="BS124" s="180"/>
      <c r="BT124" s="180"/>
      <c r="BU124" s="180"/>
      <c r="BV124" s="180"/>
      <c r="BW124" s="180"/>
      <c r="BX124" s="180"/>
      <c r="BY124" s="180"/>
      <c r="BZ124" s="180"/>
      <c r="CA124" s="180"/>
      <c r="CB124" s="180"/>
      <c r="CC124" s="180"/>
      <c r="CD124" s="180"/>
      <c r="CE124" s="180"/>
      <c r="CF124" s="180"/>
      <c r="CG124" s="180"/>
      <c r="CH124" s="180"/>
      <c r="CI124" s="180"/>
      <c r="CJ124" s="180"/>
      <c r="CK124" s="180"/>
      <c r="CL124" s="180"/>
      <c r="CM124" s="180"/>
      <c r="CN124" s="180"/>
      <c r="CO124" s="180"/>
      <c r="CP124" s="180"/>
      <c r="CQ124" s="180"/>
      <c r="CR124" s="180"/>
      <c r="CS124" s="245" t="s">
        <v>437</v>
      </c>
      <c r="CT124" s="180"/>
      <c r="CU124" s="180"/>
      <c r="CV124" s="180"/>
      <c r="CW124" s="180"/>
      <c r="CX124" s="245" t="s">
        <v>437</v>
      </c>
      <c r="CY124" s="180"/>
      <c r="CZ124" s="180"/>
      <c r="DA124" s="180"/>
      <c r="DB124" s="180"/>
      <c r="DC124" s="252"/>
      <c r="DD124" s="180"/>
      <c r="DE124" s="180"/>
      <c r="DF124" s="180"/>
      <c r="DG124" s="180"/>
      <c r="DH124" s="180"/>
      <c r="DI124" s="180"/>
      <c r="DJ124" s="180"/>
      <c r="DK124" s="252"/>
      <c r="DL124" s="180"/>
      <c r="DM124" s="180"/>
      <c r="DN124" s="180"/>
      <c r="DO124" s="314"/>
      <c r="DP124" s="180"/>
      <c r="DQ124" s="180"/>
      <c r="DR124" s="180"/>
      <c r="DS124" s="180"/>
      <c r="DT124" s="180"/>
      <c r="DU124" s="317"/>
      <c r="DV124" s="180"/>
      <c r="DW124" s="180"/>
      <c r="DX124" s="180"/>
      <c r="DY124" s="180"/>
      <c r="DZ124" s="180"/>
      <c r="EA124" s="180"/>
      <c r="EB124" s="180"/>
      <c r="EC124" s="180"/>
      <c r="ED124" s="180"/>
      <c r="EE124" s="180"/>
      <c r="EF124" s="319"/>
      <c r="EG124" s="180"/>
      <c r="EH124" s="180"/>
      <c r="EI124" s="180"/>
      <c r="EJ124" s="180"/>
      <c r="EK124" s="180"/>
      <c r="EL124" s="180"/>
      <c r="EM124" s="180"/>
      <c r="EN124" s="180"/>
      <c r="EO124" s="180"/>
      <c r="EP124" s="180"/>
      <c r="EQ124" s="180"/>
      <c r="ER124" s="317"/>
      <c r="ES124" s="180"/>
      <c r="ET124" s="180"/>
      <c r="EU124" s="180"/>
      <c r="EV124" s="307"/>
      <c r="EW124" s="307"/>
      <c r="EX124" s="307"/>
      <c r="EY124" s="307"/>
      <c r="EZ124" s="307"/>
      <c r="FA124" s="307"/>
      <c r="FB124" s="307"/>
      <c r="FC124" s="307"/>
      <c r="FD124" s="180"/>
      <c r="FE124" s="317"/>
      <c r="FF124" s="180"/>
      <c r="FG124" s="180"/>
      <c r="FH124" s="180"/>
      <c r="FI124" s="307"/>
      <c r="FJ124" s="307"/>
      <c r="FK124" s="307"/>
      <c r="FL124" s="307"/>
      <c r="FM124" s="180"/>
      <c r="FN124" s="180"/>
      <c r="FO124" s="180"/>
      <c r="FP124" s="180"/>
      <c r="FQ124" s="180"/>
      <c r="FR124" s="180"/>
      <c r="FS124" s="180"/>
      <c r="FT124" s="319"/>
      <c r="FU124" s="252"/>
      <c r="FV124" s="180"/>
      <c r="FW124" s="180"/>
      <c r="FX124" s="180"/>
      <c r="FY124" s="180"/>
      <c r="FZ124" s="180"/>
      <c r="GA124" s="180"/>
      <c r="GB124" s="180"/>
      <c r="GC124" s="180"/>
      <c r="GD124" s="180"/>
      <c r="GE124" s="180"/>
      <c r="GF124" s="307"/>
      <c r="GG124" s="307"/>
    </row>
    <row r="125" spans="2:190" x14ac:dyDescent="0.3">
      <c r="K125" s="180"/>
      <c r="L125" s="180"/>
      <c r="M125" s="180"/>
      <c r="N125" s="180"/>
      <c r="O125" s="310" t="s">
        <v>83</v>
      </c>
      <c r="P125" s="310" t="s">
        <v>83</v>
      </c>
      <c r="T125" s="180"/>
      <c r="U125" s="180"/>
      <c r="V125" s="180"/>
      <c r="W125" s="180"/>
      <c r="X125" s="180"/>
      <c r="Y125" s="180"/>
      <c r="Z125" s="180"/>
      <c r="AA125" s="180"/>
      <c r="AB125" s="311"/>
      <c r="AC125" s="180"/>
      <c r="AD125" s="180"/>
      <c r="AE125" s="180"/>
      <c r="AF125" s="180"/>
      <c r="AG125" s="180"/>
      <c r="AH125" s="180"/>
      <c r="AI125" s="180"/>
      <c r="AJ125" s="180"/>
      <c r="AK125" s="180"/>
      <c r="AL125" s="311"/>
      <c r="AM125" s="180"/>
      <c r="AN125" s="180"/>
      <c r="AO125" s="180"/>
      <c r="AP125" s="180"/>
      <c r="AQ125" s="180"/>
      <c r="AR125" s="180"/>
      <c r="AS125" s="180"/>
      <c r="AT125" s="180"/>
      <c r="AU125" s="180"/>
      <c r="AV125" s="180"/>
      <c r="AW125" s="180"/>
      <c r="AX125" s="180"/>
      <c r="AY125" s="180"/>
      <c r="AZ125" s="180"/>
      <c r="BA125" s="180"/>
      <c r="BB125" s="180"/>
      <c r="BC125" s="180"/>
      <c r="BD125" s="180"/>
      <c r="BE125" s="180"/>
      <c r="BF125" s="180"/>
      <c r="BG125" s="180"/>
      <c r="BH125" s="180"/>
      <c r="BI125" s="180"/>
      <c r="BJ125" s="180"/>
      <c r="BK125" s="180"/>
      <c r="BL125" s="180"/>
      <c r="BM125" s="180"/>
      <c r="BN125" s="180"/>
      <c r="BO125" s="180"/>
      <c r="BP125" s="180"/>
      <c r="BQ125" s="180"/>
      <c r="BR125" s="180"/>
      <c r="BS125" s="180"/>
      <c r="BT125" s="180"/>
      <c r="BU125" s="180"/>
      <c r="BV125" s="180"/>
      <c r="BW125" s="180"/>
      <c r="BX125" s="180"/>
      <c r="BY125" s="180"/>
      <c r="BZ125" s="180"/>
      <c r="CA125" s="180"/>
      <c r="CB125" s="180"/>
      <c r="CC125" s="180"/>
      <c r="CD125" s="180"/>
      <c r="CE125" s="180"/>
      <c r="CF125" s="180"/>
      <c r="CG125" s="180"/>
      <c r="CH125" s="180"/>
      <c r="CI125" s="180"/>
      <c r="CJ125" s="180"/>
      <c r="CK125" s="180"/>
      <c r="CL125" s="180"/>
      <c r="CM125" s="180"/>
      <c r="CN125" s="180"/>
      <c r="CO125" s="180"/>
      <c r="CP125" s="180"/>
      <c r="CQ125" s="180"/>
      <c r="CR125" s="180"/>
      <c r="CS125" s="245" t="s">
        <v>72</v>
      </c>
      <c r="CT125" s="180"/>
      <c r="CU125" s="180"/>
      <c r="CV125" s="180"/>
      <c r="CW125" s="180"/>
      <c r="CX125" s="245" t="s">
        <v>72</v>
      </c>
      <c r="CY125" s="180"/>
      <c r="CZ125" s="180"/>
      <c r="DA125" s="180"/>
      <c r="DB125" s="180"/>
      <c r="DC125" s="314"/>
      <c r="DD125" s="180"/>
      <c r="DE125" s="180"/>
      <c r="DF125" s="180"/>
      <c r="DG125" s="180"/>
      <c r="DH125" s="180"/>
      <c r="DI125" s="180"/>
      <c r="DJ125" s="180"/>
      <c r="DK125" s="180"/>
      <c r="DL125" s="180"/>
      <c r="DM125" s="180"/>
      <c r="DN125" s="180"/>
      <c r="DO125" s="180"/>
      <c r="DP125" s="180"/>
      <c r="DQ125" s="180"/>
      <c r="DR125" s="180"/>
      <c r="DS125" s="180"/>
      <c r="DT125" s="180"/>
      <c r="DU125" s="317"/>
      <c r="DV125" s="180"/>
      <c r="DW125" s="180"/>
      <c r="DX125" s="180"/>
      <c r="DY125" s="180"/>
      <c r="DZ125" s="180"/>
      <c r="EA125" s="180"/>
      <c r="EB125" s="180"/>
      <c r="EC125" s="180"/>
      <c r="ED125" s="180"/>
      <c r="EE125" s="180"/>
      <c r="EF125" s="319"/>
      <c r="EG125" s="180"/>
      <c r="EH125" s="180"/>
      <c r="EI125" s="180"/>
      <c r="EJ125" s="180"/>
      <c r="EK125" s="180"/>
      <c r="EL125" s="180"/>
      <c r="EM125" s="180"/>
      <c r="EN125" s="180"/>
      <c r="EO125" s="180"/>
      <c r="EP125" s="180"/>
      <c r="EQ125" s="180"/>
      <c r="ER125" s="317"/>
      <c r="ES125" s="180"/>
      <c r="ET125" s="180"/>
      <c r="EU125" s="180"/>
      <c r="EV125" s="307"/>
      <c r="EW125" s="307"/>
      <c r="EX125" s="307"/>
      <c r="EY125" s="307"/>
      <c r="EZ125" s="307"/>
      <c r="FA125" s="307"/>
      <c r="FB125" s="307"/>
      <c r="FC125" s="307"/>
      <c r="FD125" s="180"/>
      <c r="FE125" s="317"/>
      <c r="FF125" s="180"/>
      <c r="FG125" s="180"/>
      <c r="FH125" s="180"/>
      <c r="FI125" s="307"/>
      <c r="FJ125" s="307"/>
      <c r="FK125" s="307"/>
      <c r="FL125" s="307"/>
      <c r="FM125" s="180"/>
      <c r="FN125" s="180"/>
      <c r="FO125" s="180"/>
      <c r="FP125" s="180"/>
      <c r="FQ125" s="180"/>
      <c r="FR125" s="180"/>
      <c r="FS125" s="180"/>
      <c r="FT125" s="319"/>
      <c r="FU125" s="252"/>
      <c r="FV125" s="180"/>
      <c r="FW125" s="180"/>
      <c r="FX125" s="180"/>
      <c r="FY125" s="180"/>
      <c r="FZ125" s="180"/>
      <c r="GA125" s="180"/>
      <c r="GB125" s="180"/>
      <c r="GC125" s="180"/>
      <c r="GD125" s="180"/>
      <c r="GE125" s="180"/>
      <c r="GF125" s="307"/>
      <c r="GG125" s="307"/>
    </row>
    <row r="126" spans="2:190" ht="13.5" customHeight="1" x14ac:dyDescent="0.3">
      <c r="K126" s="180"/>
      <c r="L126" s="180"/>
      <c r="M126" s="180"/>
      <c r="N126" s="180"/>
      <c r="O126" s="310" t="s">
        <v>83</v>
      </c>
      <c r="P126" s="310" t="s">
        <v>83</v>
      </c>
      <c r="T126" s="180"/>
      <c r="U126" s="180"/>
      <c r="V126" s="180"/>
      <c r="W126" s="180"/>
      <c r="X126" s="180"/>
      <c r="Y126" s="180"/>
      <c r="Z126" s="180"/>
      <c r="AA126" s="180"/>
      <c r="AB126" s="311"/>
      <c r="AC126" s="180"/>
      <c r="AD126" s="180"/>
      <c r="AE126" s="180"/>
      <c r="AF126" s="180"/>
      <c r="AG126" s="180"/>
      <c r="AH126" s="180"/>
      <c r="AI126" s="180"/>
      <c r="AJ126" s="180"/>
      <c r="AK126" s="180"/>
      <c r="AL126" s="311"/>
      <c r="AM126" s="180"/>
      <c r="AN126" s="180"/>
      <c r="AO126" s="180"/>
      <c r="AP126" s="180"/>
      <c r="AQ126" s="180"/>
      <c r="AR126" s="180"/>
      <c r="AS126" s="180"/>
      <c r="AT126" s="180"/>
      <c r="AU126" s="180"/>
      <c r="AV126" s="180"/>
      <c r="AW126" s="180"/>
      <c r="AX126" s="180"/>
      <c r="AY126" s="180"/>
      <c r="AZ126" s="180"/>
      <c r="BA126" s="180"/>
      <c r="BB126" s="180"/>
      <c r="BC126" s="180"/>
      <c r="BD126" s="180"/>
      <c r="BE126" s="180"/>
      <c r="BF126" s="180"/>
      <c r="BG126" s="180"/>
      <c r="BH126" s="180"/>
      <c r="BI126" s="180"/>
      <c r="BJ126" s="180"/>
      <c r="BK126" s="180"/>
      <c r="BL126" s="180"/>
      <c r="BM126" s="180"/>
      <c r="BN126" s="180"/>
      <c r="BO126" s="180"/>
      <c r="BP126" s="180"/>
      <c r="BQ126" s="180"/>
      <c r="BR126" s="180"/>
      <c r="BS126" s="180"/>
      <c r="BT126" s="180"/>
      <c r="BU126" s="180"/>
      <c r="BV126" s="180"/>
      <c r="BW126" s="180"/>
      <c r="BX126" s="180"/>
      <c r="BY126" s="180"/>
      <c r="BZ126" s="180"/>
      <c r="CA126" s="180"/>
      <c r="CB126" s="180"/>
      <c r="CC126" s="180"/>
      <c r="CD126" s="180"/>
      <c r="CE126" s="180"/>
      <c r="CF126" s="180"/>
      <c r="CG126" s="180"/>
      <c r="CH126" s="180"/>
      <c r="CI126" s="180"/>
      <c r="CJ126" s="180"/>
      <c r="CK126" s="180"/>
      <c r="CL126" s="180"/>
      <c r="CM126" s="180"/>
      <c r="CN126" s="180"/>
      <c r="CO126" s="180"/>
      <c r="CP126" s="180"/>
      <c r="CQ126" s="180"/>
      <c r="CR126" s="180"/>
      <c r="CS126" s="245"/>
      <c r="CT126" s="180"/>
      <c r="CU126" s="180"/>
      <c r="CV126" s="180"/>
      <c r="CW126" s="180"/>
      <c r="CX126" s="245"/>
      <c r="CY126" s="180"/>
      <c r="CZ126" s="180"/>
      <c r="DA126" s="180"/>
      <c r="DB126" s="180"/>
      <c r="DC126" s="314"/>
      <c r="DD126" s="180"/>
      <c r="DE126" s="180"/>
      <c r="DF126" s="180"/>
      <c r="DG126" s="180"/>
      <c r="DH126" s="180"/>
      <c r="DI126" s="180"/>
      <c r="DJ126" s="180"/>
      <c r="DK126" s="180"/>
      <c r="DL126" s="180"/>
      <c r="DM126" s="180"/>
      <c r="DN126" s="180"/>
      <c r="DO126" s="180"/>
      <c r="DP126" s="180"/>
      <c r="DQ126" s="180"/>
      <c r="DR126" s="180"/>
      <c r="DS126" s="180"/>
      <c r="DT126" s="180"/>
      <c r="DU126" s="317"/>
      <c r="DV126" s="180"/>
      <c r="DW126" s="180"/>
      <c r="DX126" s="180"/>
      <c r="DY126" s="180"/>
      <c r="DZ126" s="180"/>
      <c r="EA126" s="180"/>
      <c r="EB126" s="180"/>
      <c r="EC126" s="180"/>
      <c r="ED126" s="180"/>
      <c r="EE126" s="180"/>
      <c r="EF126" s="319"/>
      <c r="EG126" s="180"/>
      <c r="EH126" s="180"/>
      <c r="EI126" s="180"/>
      <c r="EJ126" s="180"/>
      <c r="EK126" s="180"/>
      <c r="EL126" s="180"/>
      <c r="EM126" s="180"/>
      <c r="EN126" s="180"/>
      <c r="EO126" s="180"/>
      <c r="EP126" s="180"/>
      <c r="EQ126" s="180"/>
      <c r="ER126" s="317"/>
      <c r="ES126" s="180"/>
      <c r="ET126" s="180"/>
      <c r="EU126" s="180"/>
      <c r="EV126" s="307"/>
      <c r="EW126" s="307"/>
      <c r="EX126" s="307"/>
      <c r="EY126" s="307"/>
      <c r="EZ126" s="307"/>
      <c r="FA126" s="307"/>
      <c r="FB126" s="307"/>
      <c r="FC126" s="307"/>
      <c r="FD126" s="180"/>
      <c r="FE126" s="317"/>
      <c r="FF126" s="180"/>
      <c r="FG126" s="180"/>
      <c r="FH126" s="180"/>
      <c r="FI126" s="307"/>
      <c r="FJ126" s="307"/>
      <c r="FK126" s="307"/>
      <c r="FL126" s="307"/>
      <c r="FM126" s="180"/>
      <c r="FN126" s="180"/>
      <c r="FO126" s="180"/>
      <c r="FP126" s="180"/>
      <c r="FQ126" s="180"/>
      <c r="FR126" s="180"/>
      <c r="FS126" s="180"/>
      <c r="FT126" s="319"/>
      <c r="FU126" s="252"/>
      <c r="FV126" s="180"/>
      <c r="FW126" s="180"/>
      <c r="FX126" s="180"/>
      <c r="FY126" s="180"/>
      <c r="FZ126" s="180"/>
      <c r="GA126" s="180"/>
      <c r="GB126" s="180"/>
      <c r="GC126" s="180"/>
      <c r="GD126" s="180"/>
      <c r="GE126" s="180"/>
      <c r="GF126" s="307"/>
      <c r="GG126" s="307"/>
    </row>
    <row r="127" spans="2:190" x14ac:dyDescent="0.3">
      <c r="CS127" s="179"/>
      <c r="CX127" s="179"/>
      <c r="DU127" s="288"/>
      <c r="EF127" s="283"/>
      <c r="ER127" s="288"/>
      <c r="FE127" s="288"/>
      <c r="FT127" s="296"/>
    </row>
    <row r="128" spans="2:190" x14ac:dyDescent="0.3">
      <c r="CS128" s="306"/>
      <c r="DU128" s="288"/>
      <c r="EF128" s="288"/>
      <c r="ER128" s="288"/>
      <c r="FE128" s="288"/>
      <c r="FT128" s="296"/>
    </row>
    <row r="129" spans="97:176" ht="15" x14ac:dyDescent="0.3">
      <c r="CS129" s="306"/>
      <c r="DU129" s="288"/>
      <c r="EF129" s="288"/>
      <c r="ER129" s="290"/>
      <c r="FE129" s="290"/>
      <c r="FT129" s="296"/>
    </row>
    <row r="130" spans="97:176" x14ac:dyDescent="0.3">
      <c r="DU130" s="288"/>
      <c r="EF130" s="288"/>
      <c r="ER130" s="288"/>
      <c r="FE130" s="288"/>
      <c r="FT130" s="296"/>
    </row>
    <row r="131" spans="97:176" ht="15" x14ac:dyDescent="0.3">
      <c r="DU131" s="288"/>
      <c r="EF131" s="288"/>
      <c r="ER131" s="289"/>
      <c r="FE131" s="289"/>
      <c r="FT131" s="296"/>
    </row>
    <row r="132" spans="97:176" ht="15" x14ac:dyDescent="0.3">
      <c r="DU132" s="288"/>
      <c r="EF132" s="288"/>
      <c r="FT132" s="290"/>
    </row>
    <row r="133" spans="97:176" ht="15" x14ac:dyDescent="0.3">
      <c r="DU133" s="290"/>
      <c r="EF133" s="290"/>
      <c r="FT133" s="296"/>
    </row>
    <row r="134" spans="97:176" ht="15" x14ac:dyDescent="0.3">
      <c r="DU134" s="288"/>
      <c r="EF134" s="288"/>
      <c r="FT134" s="290"/>
    </row>
    <row r="135" spans="97:176" ht="15" x14ac:dyDescent="0.3">
      <c r="DU135" s="289"/>
      <c r="EF135" s="289"/>
      <c r="FT135" s="283"/>
    </row>
  </sheetData>
  <autoFilter ref="A5:GM105">
    <filterColumn colId="5" showButton="0"/>
    <filterColumn colId="6" showButton="0"/>
    <filterColumn colId="7" showButton="0"/>
    <filterColumn colId="8" showButton="0"/>
  </autoFilter>
  <dataConsolidate/>
  <mergeCells count="120">
    <mergeCell ref="B107:I114"/>
    <mergeCell ref="AZ4:AZ5"/>
    <mergeCell ref="D2:J2"/>
    <mergeCell ref="Q4:Q5"/>
    <mergeCell ref="AJ4:AN4"/>
    <mergeCell ref="AU4:AU5"/>
    <mergeCell ref="AO4:AO5"/>
    <mergeCell ref="BE4:BE5"/>
    <mergeCell ref="E4:E5"/>
    <mergeCell ref="BC4:BC5"/>
    <mergeCell ref="F4:J5"/>
    <mergeCell ref="K4:K5"/>
    <mergeCell ref="BA2:BB2"/>
    <mergeCell ref="AY4:AY5"/>
    <mergeCell ref="A2:B2"/>
    <mergeCell ref="A4:A5"/>
    <mergeCell ref="D4:D5"/>
    <mergeCell ref="BA4:BB4"/>
    <mergeCell ref="AE4:AI4"/>
    <mergeCell ref="AP4:AT4"/>
    <mergeCell ref="N4:N5"/>
    <mergeCell ref="O4:O5"/>
    <mergeCell ref="P4:P5"/>
    <mergeCell ref="R4:T4"/>
    <mergeCell ref="U4:X4"/>
    <mergeCell ref="A1:AN1"/>
    <mergeCell ref="AO1:BF1"/>
    <mergeCell ref="BT4:CD4"/>
    <mergeCell ref="CJ4:CK4"/>
    <mergeCell ref="CE2:CI2"/>
    <mergeCell ref="EM1:EO1"/>
    <mergeCell ref="EM2:EO2"/>
    <mergeCell ref="EM4:EO4"/>
    <mergeCell ref="BG2:BK2"/>
    <mergeCell ref="CJ2:CK2"/>
    <mergeCell ref="BL2:BP2"/>
    <mergeCell ref="BT1:CQ1"/>
    <mergeCell ref="Y4:Y5"/>
    <mergeCell ref="M4:M5"/>
    <mergeCell ref="L4:L5"/>
    <mergeCell ref="AP2:AT2"/>
    <mergeCell ref="AV2:AW2"/>
    <mergeCell ref="AV4:AW4"/>
    <mergeCell ref="AX4:AX5"/>
    <mergeCell ref="BD4:BD5"/>
    <mergeCell ref="Z4:AD4"/>
    <mergeCell ref="BF4:BF5"/>
    <mergeCell ref="DK2:DN2"/>
    <mergeCell ref="BT2:CD2"/>
    <mergeCell ref="GG2:GJ2"/>
    <mergeCell ref="BG1:BS1"/>
    <mergeCell ref="BR4:BS4"/>
    <mergeCell ref="BQ4:BQ5"/>
    <mergeCell ref="FZ2:GC2"/>
    <mergeCell ref="GD2:GE2"/>
    <mergeCell ref="BL4:BP4"/>
    <mergeCell ref="CS2:CW2"/>
    <mergeCell ref="CS4:CW4"/>
    <mergeCell ref="CL4:CL5"/>
    <mergeCell ref="CM2:CQ2"/>
    <mergeCell ref="CM4:CQ4"/>
    <mergeCell ref="BR2:BS2"/>
    <mergeCell ref="CE4:CI4"/>
    <mergeCell ref="BG4:BK4"/>
    <mergeCell ref="CR1:EC1"/>
    <mergeCell ref="EE2:EI2"/>
    <mergeCell ref="ED4:ED5"/>
    <mergeCell ref="EE4:EI4"/>
    <mergeCell ref="DC2:DF2"/>
    <mergeCell ref="DC4:DF4"/>
    <mergeCell ref="DG2:DJ2"/>
    <mergeCell ref="DG4:DJ4"/>
    <mergeCell ref="FZ4:GC4"/>
    <mergeCell ref="GF4:GF5"/>
    <mergeCell ref="GG4:GJ4"/>
    <mergeCell ref="FY4:FY5"/>
    <mergeCell ref="FI1:FT1"/>
    <mergeCell ref="CX2:DB2"/>
    <mergeCell ref="CR4:CR5"/>
    <mergeCell ref="CX4:DB4"/>
    <mergeCell ref="FU2:FX2"/>
    <mergeCell ref="FU4:FX4"/>
    <mergeCell ref="DK4:DN4"/>
    <mergeCell ref="DS4:DS5"/>
    <mergeCell ref="DT4:DX4"/>
    <mergeCell ref="DT2:DX2"/>
    <mergeCell ref="DY2:EC2"/>
    <mergeCell ref="DY4:EC4"/>
    <mergeCell ref="DO2:DR2"/>
    <mergeCell ref="DO4:DR4"/>
    <mergeCell ref="FQ2:FT2"/>
    <mergeCell ref="EV4:EV5"/>
    <mergeCell ref="EW4:EW5"/>
    <mergeCell ref="EX4:EX5"/>
    <mergeCell ref="FD2:FH2"/>
    <mergeCell ref="FD4:FH4"/>
    <mergeCell ref="EP1:FH1"/>
    <mergeCell ref="EY4:FC4"/>
    <mergeCell ref="EY2:FC2"/>
    <mergeCell ref="M2:N2"/>
    <mergeCell ref="Q2:S2"/>
    <mergeCell ref="V2:X2"/>
    <mergeCell ref="FU1:GL1"/>
    <mergeCell ref="FM2:FP2"/>
    <mergeCell ref="FM4:FP4"/>
    <mergeCell ref="EK4:EK5"/>
    <mergeCell ref="EJ4:EJ5"/>
    <mergeCell ref="EL4:EL5"/>
    <mergeCell ref="ED1:EL1"/>
    <mergeCell ref="EQ2:EU2"/>
    <mergeCell ref="EP4:EP5"/>
    <mergeCell ref="EQ4:EU4"/>
    <mergeCell ref="GL4:GL5"/>
    <mergeCell ref="FI4:FI5"/>
    <mergeCell ref="FJ4:FJ5"/>
    <mergeCell ref="FK4:FK5"/>
    <mergeCell ref="FL4:FL5"/>
    <mergeCell ref="GD4:GE4"/>
    <mergeCell ref="FQ4:FT4"/>
    <mergeCell ref="GK4:GK5"/>
  </mergeCells>
  <phoneticPr fontId="2" type="noConversion"/>
  <conditionalFormatting sqref="AL99:AL105 AL90">
    <cfRule type="cellIs" dxfId="29" priority="46" stopIfTrue="1" operator="lessThan">
      <formula>$AJ$22</formula>
    </cfRule>
  </conditionalFormatting>
  <conditionalFormatting sqref="AL91:AL97">
    <cfRule type="cellIs" dxfId="28" priority="49" stopIfTrue="1" operator="lessThan">
      <formula>$AJ$33</formula>
    </cfRule>
  </conditionalFormatting>
  <conditionalFormatting sqref="AL98">
    <cfRule type="cellIs" dxfId="27" priority="50" stopIfTrue="1" operator="lessThan">
      <formula>$AJ$34</formula>
    </cfRule>
  </conditionalFormatting>
  <conditionalFormatting sqref="AB90:AB105">
    <cfRule type="cellIs" dxfId="26" priority="39" stopIfTrue="1" operator="lessThan">
      <formula>$AJ$6</formula>
    </cfRule>
  </conditionalFormatting>
  <conditionalFormatting sqref="AL10:AL17">
    <cfRule type="cellIs" dxfId="25" priority="22" stopIfTrue="1" operator="lessThan">
      <formula>$AJ$16</formula>
    </cfRule>
  </conditionalFormatting>
  <conditionalFormatting sqref="AL25:AL30 AL35:AL42 AL55:AL60 AL66:AL73 AL84:AL89">
    <cfRule type="cellIs" dxfId="24" priority="23" stopIfTrue="1" operator="lessThan">
      <formula>$AJ$22</formula>
    </cfRule>
  </conditionalFormatting>
  <conditionalFormatting sqref="AL31 AL61 AL74">
    <cfRule type="cellIs" dxfId="23" priority="24" stopIfTrue="1" operator="lessThan">
      <formula>$AJ$31</formula>
    </cfRule>
  </conditionalFormatting>
  <conditionalFormatting sqref="AL32 AL62 AL75">
    <cfRule type="cellIs" dxfId="22" priority="25" stopIfTrue="1" operator="lessThan">
      <formula>$AJ$32</formula>
    </cfRule>
  </conditionalFormatting>
  <conditionalFormatting sqref="AL33 AL51 AL63:AL64 AL82">
    <cfRule type="cellIs" dxfId="21" priority="26" stopIfTrue="1" operator="lessThan">
      <formula>$AJ$33</formula>
    </cfRule>
  </conditionalFormatting>
  <conditionalFormatting sqref="AL34 AL65 AL83">
    <cfRule type="cellIs" dxfId="20" priority="27" stopIfTrue="1" operator="lessThan">
      <formula>$AJ$34</formula>
    </cfRule>
  </conditionalFormatting>
  <conditionalFormatting sqref="AL78:AL79">
    <cfRule type="cellIs" dxfId="19" priority="17" stopIfTrue="1" operator="lessThan">
      <formula>$AJ$22</formula>
    </cfRule>
  </conditionalFormatting>
  <conditionalFormatting sqref="AL80">
    <cfRule type="cellIs" dxfId="18" priority="18" stopIfTrue="1" operator="lessThan">
      <formula>$AJ$31</formula>
    </cfRule>
  </conditionalFormatting>
  <conditionalFormatting sqref="AL81">
    <cfRule type="cellIs" dxfId="17" priority="19" stopIfTrue="1" operator="lessThan">
      <formula>$AJ$32</formula>
    </cfRule>
  </conditionalFormatting>
  <conditionalFormatting sqref="AL76">
    <cfRule type="cellIs" dxfId="16" priority="20" stopIfTrue="1" operator="lessThan">
      <formula>$AJ$33</formula>
    </cfRule>
  </conditionalFormatting>
  <conditionalFormatting sqref="AL77">
    <cfRule type="cellIs" dxfId="15" priority="21" stopIfTrue="1" operator="lessThan">
      <formula>$AJ$34</formula>
    </cfRule>
  </conditionalFormatting>
  <conditionalFormatting sqref="AB6:AB11 AB25:AB42 AB51 AB55:AB89">
    <cfRule type="cellIs" dxfId="14" priority="16" stopIfTrue="1" operator="lessThan">
      <formula>$AJ$6</formula>
    </cfRule>
  </conditionalFormatting>
  <conditionalFormatting sqref="AB12:AB15">
    <cfRule type="cellIs" dxfId="13" priority="14" stopIfTrue="1" operator="lessThan">
      <formula>$AJ$6</formula>
    </cfRule>
  </conditionalFormatting>
  <conditionalFormatting sqref="AL18:AL20">
    <cfRule type="cellIs" dxfId="12" priority="12" stopIfTrue="1" operator="lessThan">
      <formula>$AJ$16</formula>
    </cfRule>
  </conditionalFormatting>
  <conditionalFormatting sqref="AL21:AL24">
    <cfRule type="cellIs" dxfId="11" priority="13" stopIfTrue="1" operator="lessThan">
      <formula>$AJ$22</formula>
    </cfRule>
  </conditionalFormatting>
  <conditionalFormatting sqref="AB16:AB24">
    <cfRule type="cellIs" dxfId="10" priority="11" stopIfTrue="1" operator="lessThan">
      <formula>$AJ$6</formula>
    </cfRule>
  </conditionalFormatting>
  <conditionalFormatting sqref="AL43:AL47">
    <cfRule type="cellIs" dxfId="9" priority="10" stopIfTrue="1" operator="lessThan">
      <formula>$AJ$22</formula>
    </cfRule>
  </conditionalFormatting>
  <conditionalFormatting sqref="AB43:AB47">
    <cfRule type="cellIs" dxfId="8" priority="9" stopIfTrue="1" operator="lessThan">
      <formula>$AJ$6</formula>
    </cfRule>
  </conditionalFormatting>
  <conditionalFormatting sqref="AL6:AL9">
    <cfRule type="cellIs" dxfId="7" priority="8" stopIfTrue="1" operator="lessThan">
      <formula>$AJ$16</formula>
    </cfRule>
  </conditionalFormatting>
  <conditionalFormatting sqref="AL53:AL54">
    <cfRule type="cellIs" dxfId="6" priority="6" stopIfTrue="1" operator="lessThan">
      <formula>$AJ$22</formula>
    </cfRule>
  </conditionalFormatting>
  <conditionalFormatting sqref="AL52">
    <cfRule type="cellIs" dxfId="5" priority="7" stopIfTrue="1" operator="lessThan">
      <formula>$AJ$34</formula>
    </cfRule>
  </conditionalFormatting>
  <conditionalFormatting sqref="AB52:AB54">
    <cfRule type="cellIs" dxfId="4" priority="5" stopIfTrue="1" operator="lessThan">
      <formula>$AJ$6</formula>
    </cfRule>
  </conditionalFormatting>
  <conditionalFormatting sqref="AL48">
    <cfRule type="cellIs" dxfId="3" priority="3" stopIfTrue="1" operator="lessThan">
      <formula>$AJ$22</formula>
    </cfRule>
  </conditionalFormatting>
  <conditionalFormatting sqref="AL49">
    <cfRule type="cellIs" dxfId="2" priority="4" stopIfTrue="1" operator="lessThan">
      <formula>$AJ$31</formula>
    </cfRule>
  </conditionalFormatting>
  <conditionalFormatting sqref="AB48:AB50">
    <cfRule type="cellIs" dxfId="1" priority="2" stopIfTrue="1" operator="lessThan">
      <formula>$AJ$6</formula>
    </cfRule>
  </conditionalFormatting>
  <conditionalFormatting sqref="AL50">
    <cfRule type="cellIs" dxfId="0" priority="1" stopIfTrue="1" operator="lessThan">
      <formula>$AJ$31</formula>
    </cfRule>
  </conditionalFormatting>
  <dataValidations count="76">
    <dataValidation type="list" allowBlank="1" showInputMessage="1" showErrorMessage="1" sqref="D90:E105 E6:E89">
      <formula1>"01, 02, 03, 04, 05, 06, 07, 08, 09, 10, 11, 12, 13, 14, 15"</formula1>
    </dataValidation>
    <dataValidation type="list" allowBlank="1" showInputMessage="1" showErrorMessage="1" sqref="AJ6:AJ105 Z82:Z105 Z43 Z6:Z36 Z46:Z47 AL6:AL105">
      <formula1>"1, 2, 3, 4, 5"</formula1>
    </dataValidation>
    <dataValidation type="list" allowBlank="1" showInputMessage="1" showErrorMessage="1" sqref="CE6:CG105">
      <formula1>Q3.1</formula1>
    </dataValidation>
    <dataValidation type="list" allowBlank="1" showInputMessage="1" showErrorMessage="1" sqref="BR6:BR105">
      <formula1>Q2.3.1</formula1>
    </dataValidation>
    <dataValidation type="list" allowBlank="1" showInputMessage="1" showErrorMessage="1" sqref="BA6:BA105">
      <formula1>Q1.4.2.1</formula1>
    </dataValidation>
    <dataValidation type="list" allowBlank="1" showInputMessage="1" showErrorMessage="1" sqref="BB6:BB105">
      <formula1>Q1.4.2.2</formula1>
    </dataValidation>
    <dataValidation type="list" allowBlank="1" showInputMessage="1" showErrorMessage="1" sqref="AU6:AU105">
      <formula1>Q1.1.2</formula1>
    </dataValidation>
    <dataValidation type="list" allowBlank="1" showInputMessage="1" showErrorMessage="1" sqref="BC6:BC105">
      <formula1>Q1.5.1</formula1>
    </dataValidation>
    <dataValidation type="list" allowBlank="1" showInputMessage="1" showErrorMessage="1" sqref="BF6:BF105">
      <formula1>Q1.6.2</formula1>
    </dataValidation>
    <dataValidation type="list" allowBlank="1" showInputMessage="1" showErrorMessage="1" sqref="BQ6:BQ105">
      <formula1>Q2.3</formula1>
    </dataValidation>
    <dataValidation type="list" allowBlank="1" showInputMessage="1" showErrorMessage="1" sqref="FZ6:GB105">
      <formula1>Q9.2.1</formula1>
    </dataValidation>
    <dataValidation type="list" allowBlank="1" showInputMessage="1" showErrorMessage="1" sqref="GK6:GK105">
      <formula1>Q9.5</formula1>
    </dataValidation>
    <dataValidation type="list" allowBlank="1" showInputMessage="1" showErrorMessage="1" sqref="GL6:GL105">
      <formula1>Q9.5.1</formula1>
    </dataValidation>
    <dataValidation type="list" allowBlank="1" showInputMessage="1" showErrorMessage="1" sqref="GF6:GF105">
      <formula1>Q9.4</formula1>
    </dataValidation>
    <dataValidation type="list" allowBlank="1" showInputMessage="1" showErrorMessage="1" sqref="FK6:FK105">
      <formula1>Q8.1.2</formula1>
    </dataValidation>
    <dataValidation type="list" allowBlank="1" showInputMessage="1" showErrorMessage="1" sqref="FI6:FI105">
      <formula1>Q8.1</formula1>
    </dataValidation>
    <dataValidation type="list" allowBlank="1" showInputMessage="1" showErrorMessage="1" sqref="AO6:AO105">
      <formula1>Q1.1</formula1>
    </dataValidation>
    <dataValidation type="list" allowBlank="1" showInputMessage="1" showErrorMessage="1" sqref="AY6:AY105">
      <formula1>Q1.4</formula1>
    </dataValidation>
    <dataValidation type="list" allowBlank="1" showInputMessage="1" showErrorMessage="1" sqref="AZ6:AZ105">
      <formula1>Q1.4.1</formula1>
    </dataValidation>
    <dataValidation type="list" allowBlank="1" showInputMessage="1" showErrorMessage="1" sqref="CL6:CL105">
      <formula1>Q3.3</formula1>
    </dataValidation>
    <dataValidation type="list" allowBlank="1" showInputMessage="1" showErrorMessage="1" sqref="FL6:FL105">
      <formula1>Q8.2</formula1>
    </dataValidation>
    <dataValidation type="list" allowBlank="1" showInputMessage="1" showErrorMessage="1" sqref="FQ6:FS105">
      <formula1>Q8.3</formula1>
    </dataValidation>
    <dataValidation type="list" allowBlank="1" showInputMessage="1" showErrorMessage="1" sqref="O90:O105">
      <formula1>Prov</formula1>
    </dataValidation>
    <dataValidation type="list" allowBlank="1" showInputMessage="1" showErrorMessage="1" sqref="P90:P105">
      <formula1>Region</formula1>
    </dataValidation>
    <dataValidation type="list" allowBlank="1" showInputMessage="1" showErrorMessage="1" sqref="GD6:GD105">
      <formula1>Q9.3.1</formula1>
    </dataValidation>
    <dataValidation type="list" allowBlank="1" showInputMessage="1" showErrorMessage="1" sqref="GE6:GE105">
      <formula1>Q9.3.2</formula1>
    </dataValidation>
    <dataValidation type="list" allowBlank="1" showInputMessage="1" showErrorMessage="1" sqref="M90:M105">
      <formula1>Site</formula1>
    </dataValidation>
    <dataValidation type="list" allowBlank="1" showInputMessage="1" showErrorMessage="1" sqref="AX6:AX105">
      <formula1>Q1.3</formula1>
    </dataValidation>
    <dataValidation type="list" allowBlank="1" showInputMessage="1" showErrorMessage="1" sqref="AV6:AV105">
      <formula1>Q1.2.1</formula1>
    </dataValidation>
    <dataValidation type="list" allowBlank="1" showInputMessage="1" showErrorMessage="1" sqref="CB6:CB105 BV6:BV105 BY6:BY105">
      <formula1>"Boys, Girls, Both, DNK"</formula1>
    </dataValidation>
    <dataValidation type="list" allowBlank="1" showInputMessage="1" showErrorMessage="1" sqref="CR6:CR105">
      <formula1>Q4.1</formula1>
    </dataValidation>
    <dataValidation type="list" allowBlank="1" showInputMessage="1" showErrorMessage="1" sqref="CS6:CU105">
      <formula1>Q4.1.1</formula1>
    </dataValidation>
    <dataValidation type="list" allowBlank="1" showInputMessage="1" showErrorMessage="1" sqref="DS6:DS105">
      <formula1>Q4.4</formula1>
    </dataValidation>
    <dataValidation type="list" allowBlank="1" showInputMessage="1" showErrorMessage="1" sqref="DY6:EA105">
      <formula1>Q4.5</formula1>
    </dataValidation>
    <dataValidation type="list" allowBlank="1" showInputMessage="1" showErrorMessage="1" sqref="ED6:ED105">
      <formula1>Q5.1</formula1>
    </dataValidation>
    <dataValidation type="list" allowBlank="1" showInputMessage="1" showErrorMessage="1" sqref="EE6:EG105">
      <formula1>Q5.1.1</formula1>
    </dataValidation>
    <dataValidation type="list" allowBlank="1" showInputMessage="1" showErrorMessage="1" sqref="EK6:EK105">
      <formula1>Q5.2.1</formula1>
    </dataValidation>
    <dataValidation type="list" allowBlank="1" showInputMessage="1" showErrorMessage="1" sqref="EJ6:EJ105">
      <formula1>Q5.2</formula1>
    </dataValidation>
    <dataValidation type="list" allowBlank="1" showInputMessage="1" showErrorMessage="1" sqref="EL6:EL105">
      <formula1>Q5.3</formula1>
    </dataValidation>
    <dataValidation type="list" allowBlank="1" showInputMessage="1" showErrorMessage="1" sqref="EP6:EP105">
      <formula1>Q7.1</formula1>
    </dataValidation>
    <dataValidation type="list" allowBlank="1" showInputMessage="1" showErrorMessage="1" sqref="EQ6:ES105">
      <formula1>Q7.1.1</formula1>
    </dataValidation>
    <dataValidation type="list" allowBlank="1" showInputMessage="1" showErrorMessage="1" sqref="FM6:FO105">
      <formula1>Q8.2.1</formula1>
    </dataValidation>
    <dataValidation type="list" allowBlank="1" showInputMessage="1" showErrorMessage="1" sqref="FY6:FY105">
      <formula1>Q9.2</formula1>
    </dataValidation>
    <dataValidation type="list" allowBlank="1" showInputMessage="1" showErrorMessage="1" sqref="FU6:FW105">
      <formula1>Q9.1</formula1>
    </dataValidation>
    <dataValidation type="list" allowBlank="1" showInputMessage="1" showErrorMessage="1" sqref="BG6:BI105">
      <formula1>Q2.1</formula1>
    </dataValidation>
    <dataValidation type="list" allowBlank="1" showInputMessage="1" showErrorMessage="1" sqref="DO6:DQ105">
      <formula1>Q4.3.1</formula1>
    </dataValidation>
    <dataValidation type="list" allowBlank="1" showInputMessage="1" showErrorMessage="1" sqref="DK6:DM105">
      <formula1>Q4.3</formula1>
    </dataValidation>
    <dataValidation type="list" allowBlank="1" showInputMessage="1" showErrorMessage="1" sqref="DG6:DI105">
      <formula1>Q4.2.1</formula1>
    </dataValidation>
    <dataValidation type="list" allowBlank="1" showInputMessage="1" showErrorMessage="1" sqref="DC6:DE105">
      <formula1>Q4.2</formula1>
    </dataValidation>
    <dataValidation type="list" allowBlank="1" showInputMessage="1" showErrorMessage="1" sqref="BL6:BN105">
      <formula1>Q2.2</formula1>
    </dataValidation>
    <dataValidation type="list" allowBlank="1" showInputMessage="1" showErrorMessage="1" sqref="AP6:AR105">
      <formula1>Q1.1.1</formula1>
    </dataValidation>
    <dataValidation type="list" allowBlank="1" showInputMessage="1" showErrorMessage="1" sqref="DT6:DV105">
      <formula1>Q4.4.1</formula1>
    </dataValidation>
    <dataValidation type="list" allowBlank="1" showInputMessage="1" showErrorMessage="1" sqref="EM6:EN105">
      <formula1>Q6.0</formula1>
    </dataValidation>
    <dataValidation type="list" allowBlank="1" showInputMessage="1" showErrorMessage="1" sqref="GG6:GI105">
      <formula1>Q9.4.1</formula1>
    </dataValidation>
    <dataValidation type="list" allowBlank="1" showInputMessage="1" showErrorMessage="1" sqref="AW6:AW105">
      <formula1>Q1.2.2</formula1>
    </dataValidation>
    <dataValidation type="list" allowBlank="1" showInputMessage="1" showErrorMessage="1" sqref="CM6:CO105">
      <formula1>Q3.4</formula1>
    </dataValidation>
    <dataValidation type="list" allowBlank="1" showInputMessage="1" showErrorMessage="1" sqref="BD6:BD105">
      <formula1>Q1.5.2</formula1>
    </dataValidation>
    <dataValidation type="list" allowBlank="1" showInputMessage="1" showErrorMessage="1" sqref="BE6:BE105">
      <formula1>Q1.6.1</formula1>
    </dataValidation>
    <dataValidation type="list" allowBlank="1" showInputMessage="1" showErrorMessage="1" sqref="BZ6:BZ105 BT6:BT105 BW6:BW105">
      <formula1>Q3.0</formula1>
    </dataValidation>
    <dataValidation type="list" allowBlank="1" showInputMessage="1" showErrorMessage="1" sqref="CJ6:CJ105">
      <formula1>Q3.2</formula1>
    </dataValidation>
    <dataValidation type="list" allowBlank="1" showInputMessage="1" showErrorMessage="1" sqref="BU6:BU105 CA6:CA105 BX6:BX105">
      <formula1>" &lt;5, 5-14, &lt;14, &gt;5, &gt;14, ND,  DNK"</formula1>
    </dataValidation>
    <dataValidation type="list" allowBlank="1" showInputMessage="1" sqref="D6:D89">
      <formula1>"01, 02, 03, 04, 05, 06, 07, 08, 09, 10, 11, 12, 13, 14, 15"</formula1>
    </dataValidation>
    <dataValidation type="list" allowBlank="1" showInputMessage="1" showErrorMessage="1" sqref="P16:P24 P43:P47">
      <formula1>$P$117:$P$136</formula1>
    </dataValidation>
    <dataValidation type="list" allowBlank="1" showInputMessage="1" showErrorMessage="1" sqref="M16:M24 M43:M47">
      <formula1>$M$117:$M$120</formula1>
    </dataValidation>
    <dataValidation type="list" allowBlank="1" showInputMessage="1" showErrorMessage="1" sqref="N16:N24 N43:N47">
      <formula1>$N$117:$N$131</formula1>
    </dataValidation>
    <dataValidation type="list" allowBlank="1" showInputMessage="1" showErrorMessage="1" sqref="N6:N15 N48:N89 N25:N42">
      <formula1>$N$107:$N$121</formula1>
    </dataValidation>
    <dataValidation type="list" allowBlank="1" showInputMessage="1" showErrorMessage="1" sqref="M6:M15 M25:M42 M48:M89">
      <formula1>$M$107:$M$110</formula1>
    </dataValidation>
    <dataValidation type="list" allowBlank="1" showInputMessage="1" showErrorMessage="1" sqref="P6:P15 P48:P89 P25:P42">
      <formula1>$P$107:$P$126</formula1>
    </dataValidation>
    <dataValidation type="list" allowBlank="1" showInputMessage="1" sqref="Z37:Z42 Z44:Z45 Z48:Z81">
      <formula1>"1, 2, 3, 4, 5"</formula1>
    </dataValidation>
    <dataValidation type="list" allowBlank="1" showInputMessage="1" showErrorMessage="1" sqref="CZ104:CZ105 CX104:CX105 CY104:CY106 CX6:CZ103">
      <formula1>Q4.1.2</formula1>
    </dataValidation>
    <dataValidation type="list" allowBlank="1" showInputMessage="1" showErrorMessage="1" sqref="FJ6:FJ105">
      <formula1>Q8.1.1</formula1>
    </dataValidation>
    <dataValidation type="list" allowBlank="1" showInputMessage="1" showErrorMessage="1" sqref="EV6:EV105">
      <formula1>Q7.2.1</formula1>
    </dataValidation>
    <dataValidation type="list" allowBlank="1" showInputMessage="1" showErrorMessage="1" sqref="EW6:EW105">
      <formula1>Q7.2.2</formula1>
    </dataValidation>
    <dataValidation type="list" allowBlank="1" showInputMessage="1" showErrorMessage="1" sqref="EX6:EX105">
      <formula1>Q7.3.1</formula1>
    </dataValidation>
    <dataValidation type="list" allowBlank="1" showInputMessage="1" showErrorMessage="1" sqref="FD6:FF105 EY105:FA105">
      <formula1>Q7.4</formula1>
    </dataValidation>
    <dataValidation type="list" allowBlank="1" showInputMessage="1" showErrorMessage="1" sqref="EY6:FA104">
      <formula1>Q7.3.2</formula1>
    </dataValidation>
  </dataValidations>
  <pageMargins left="0.75" right="0.75" top="1" bottom="1" header="0.5" footer="0.5"/>
  <pageSetup paperSize="9" orientation="portrait"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9933"/>
  </sheetPr>
  <dimension ref="A1:AM218"/>
  <sheetViews>
    <sheetView zoomScale="97" zoomScaleNormal="97" zoomScalePageLayoutView="125" workbookViewId="0">
      <pane xSplit="6" ySplit="1" topLeftCell="G2" activePane="bottomRight" state="frozen"/>
      <selection pane="topRight" activeCell="E1" sqref="E1"/>
      <selection pane="bottomLeft" activeCell="A2" sqref="A2"/>
      <selection pane="bottomRight" activeCell="L11" sqref="L11"/>
    </sheetView>
  </sheetViews>
  <sheetFormatPr defaultColWidth="11.3984375" defaultRowHeight="13" x14ac:dyDescent="0.3"/>
  <cols>
    <col min="1" max="1" width="5.09765625" style="342" customWidth="1"/>
    <col min="2" max="2" width="7.296875" style="404" customWidth="1"/>
    <col min="3" max="3" width="22.09765625" style="342" customWidth="1"/>
    <col min="4" max="4" width="12.69921875" style="413" customWidth="1"/>
    <col min="5" max="5" width="2.09765625" style="342" customWidth="1"/>
    <col min="6" max="6" width="11.3984375" style="342"/>
    <col min="7" max="7" width="21.8984375" style="342" customWidth="1"/>
    <col min="8" max="8" width="21.3984375" style="342" customWidth="1"/>
    <col min="9" max="9" width="18.296875" style="342" customWidth="1"/>
    <col min="10" max="10" width="17.69921875" style="342" customWidth="1"/>
    <col min="11" max="11" width="18" style="342" customWidth="1"/>
    <col min="12" max="12" width="17.296875" style="342" customWidth="1"/>
    <col min="13" max="13" width="16.8984375" style="342" customWidth="1"/>
    <col min="14" max="14" width="17.296875" style="342" customWidth="1"/>
    <col min="15" max="15" width="15.296875" style="342" customWidth="1"/>
    <col min="16" max="16" width="14.296875" style="342" customWidth="1"/>
    <col min="17" max="17" width="14" style="342" customWidth="1"/>
    <col min="18" max="18" width="15.8984375" style="342" customWidth="1"/>
    <col min="19" max="19" width="14.69921875" style="342" customWidth="1"/>
    <col min="20" max="20" width="12.3984375" style="342" customWidth="1"/>
    <col min="21" max="21" width="13.3984375" style="342" customWidth="1"/>
    <col min="22" max="22" width="14.09765625" style="342" customWidth="1"/>
    <col min="23" max="16384" width="11.3984375" style="342"/>
  </cols>
  <sheetData>
    <row r="1" spans="1:27" ht="26.15" customHeight="1" thickBot="1" x14ac:dyDescent="0.35">
      <c r="A1" s="660" t="s">
        <v>92</v>
      </c>
      <c r="B1" s="661"/>
      <c r="C1" s="661"/>
      <c r="D1" s="661"/>
      <c r="E1" s="662"/>
      <c r="F1" s="661"/>
      <c r="G1" s="661"/>
      <c r="H1" s="661"/>
      <c r="I1" s="661"/>
      <c r="J1" s="661"/>
      <c r="K1" s="661"/>
      <c r="L1" s="661"/>
      <c r="M1" s="661"/>
      <c r="N1" s="661"/>
      <c r="O1" s="661"/>
      <c r="P1" s="661"/>
      <c r="Q1" s="661"/>
      <c r="R1" s="661"/>
      <c r="S1" s="661"/>
      <c r="T1" s="661"/>
      <c r="U1" s="661"/>
      <c r="V1" s="663"/>
    </row>
    <row r="2" spans="1:27" ht="26" x14ac:dyDescent="0.3">
      <c r="A2" s="605" t="str">
        <f>'Data entry'!A1:AN1</f>
        <v>General information (Metadata)</v>
      </c>
      <c r="B2" s="368"/>
      <c r="C2" s="369"/>
      <c r="D2" s="359" t="s">
        <v>51</v>
      </c>
      <c r="E2" s="358"/>
      <c r="F2" s="370"/>
      <c r="G2" s="303" t="str">
        <f>'Data entry'!M107</f>
        <v>Urban</v>
      </c>
      <c r="H2" s="103" t="str">
        <f>'Data entry'!M108</f>
        <v>Rural</v>
      </c>
      <c r="I2" s="159" t="str">
        <f>'Data entry'!M109</f>
        <v>Official camp</v>
      </c>
      <c r="J2" s="159" t="str">
        <f>'Data entry'!M110</f>
        <v>Makeshift camp</v>
      </c>
      <c r="K2" s="371"/>
      <c r="L2" s="372"/>
      <c r="M2" s="372"/>
      <c r="N2" s="372"/>
      <c r="O2" s="372"/>
      <c r="P2" s="372"/>
      <c r="Q2" s="372"/>
      <c r="R2" s="372"/>
      <c r="S2" s="373"/>
      <c r="T2" s="373"/>
      <c r="U2" s="374"/>
    </row>
    <row r="3" spans="1:27" x14ac:dyDescent="0.3">
      <c r="A3" s="606"/>
      <c r="B3" s="667" t="s">
        <v>17</v>
      </c>
      <c r="C3" s="668"/>
      <c r="D3" s="406" t="str">
        <f>IF('Data entry'!$C$2&gt;0,SUBTOTAL(3,('Data entry'!M$6:M$105))/ 'Data entry'!$C$2,"-")</f>
        <v>-</v>
      </c>
      <c r="E3" s="358"/>
      <c r="F3" s="375" t="s">
        <v>32</v>
      </c>
      <c r="G3" s="376">
        <f ca="1">SUMPRODUCT(('Data entry'!$M$6:$M$105=INDEX(INDIRECT(ADDRESS(ROW()-1,COLUMN())),0))*SUBTOTAL(3,OFFSET('Data entry'!$A$6,ROW('Data entry'!$A$6:'Data entry'!$A$105)-ROW('Data entry'!$A$6),)))</f>
        <v>0</v>
      </c>
      <c r="H3" s="376">
        <f ca="1">SUMPRODUCT(('Data entry'!$M$6:$M$105=INDEX(INDIRECT(ADDRESS(ROW()-1,COLUMN())),0))*SUBTOTAL(3,OFFSET('Data entry'!$A$6,ROW('Data entry'!$A$6:'Data entry'!$A$105)-ROW('Data entry'!$A$6),)))</f>
        <v>0</v>
      </c>
      <c r="I3" s="376">
        <f ca="1">SUMPRODUCT(('Data entry'!$M$6:$M$105=INDEX(INDIRECT(ADDRESS(ROW()-1,COLUMN())),0))*SUBTOTAL(3,OFFSET('Data entry'!$A$6,ROW('Data entry'!$A$6:'Data entry'!$A$105)-ROW('Data entry'!$A$6),)))</f>
        <v>0</v>
      </c>
      <c r="J3" s="376">
        <f ca="1">SUMPRODUCT(('Data entry'!$M$6:$M$105=INDEX(INDIRECT(ADDRESS(ROW()-1,COLUMN())),0))*SUBTOTAL(3,OFFSET('Data entry'!$A$6,ROW('Data entry'!$A$6:'Data entry'!$A$105)-ROW('Data entry'!$A$6),)))</f>
        <v>0</v>
      </c>
      <c r="K3" s="371"/>
      <c r="L3" s="372"/>
      <c r="M3" s="372"/>
      <c r="N3" s="372"/>
      <c r="O3" s="372"/>
      <c r="P3" s="372"/>
      <c r="Q3" s="372"/>
      <c r="R3" s="372"/>
      <c r="S3" s="373"/>
      <c r="T3" s="373"/>
      <c r="U3" s="373"/>
      <c r="V3" s="377"/>
      <c r="W3" s="377"/>
      <c r="X3" s="377"/>
      <c r="Y3" s="377"/>
      <c r="Z3" s="377"/>
      <c r="AA3" s="377"/>
    </row>
    <row r="4" spans="1:27" ht="13.5" thickBot="1" x14ac:dyDescent="0.35">
      <c r="A4" s="606"/>
      <c r="B4" s="669"/>
      <c r="C4" s="670"/>
      <c r="D4" s="406"/>
      <c r="E4" s="358"/>
      <c r="F4" s="378" t="s">
        <v>27</v>
      </c>
      <c r="G4" s="35" t="e">
        <f ca="1">INDIRECT(ADDRESS(ROW()-1,COLUMN()))/($D3*'Data entry'!$C$2)</f>
        <v>#VALUE!</v>
      </c>
      <c r="H4" s="35" t="e">
        <f ca="1">INDIRECT(ADDRESS(ROW()-1,COLUMN()))/($D3*'Data entry'!$C$2)</f>
        <v>#VALUE!</v>
      </c>
      <c r="I4" s="35" t="e">
        <f ca="1">INDIRECT(ADDRESS(ROW()-1,COLUMN()))/($D3*'Data entry'!$C$2)</f>
        <v>#VALUE!</v>
      </c>
      <c r="J4" s="35" t="e">
        <f ca="1">INDIRECT(ADDRESS(ROW()-1,COLUMN()))/($D3*'Data entry'!$C$2)</f>
        <v>#VALUE!</v>
      </c>
      <c r="K4" s="371"/>
      <c r="L4" s="372"/>
      <c r="M4" s="372"/>
      <c r="N4" s="372"/>
      <c r="O4" s="372"/>
      <c r="P4" s="372"/>
      <c r="Q4" s="372"/>
      <c r="R4" s="372"/>
      <c r="S4" s="373"/>
      <c r="T4" s="373"/>
      <c r="U4" s="373"/>
      <c r="V4" s="377"/>
      <c r="W4" s="377"/>
      <c r="X4" s="377"/>
      <c r="Y4" s="377"/>
      <c r="Z4" s="377"/>
      <c r="AA4" s="377"/>
    </row>
    <row r="5" spans="1:27" ht="26" x14ac:dyDescent="0.3">
      <c r="A5" s="606"/>
      <c r="B5" s="599" t="str">
        <f>'Data entry'!R4</f>
        <v xml:space="preserve">Number of key informant interviews </v>
      </c>
      <c r="C5" s="600"/>
      <c r="D5" s="407"/>
      <c r="E5" s="360"/>
      <c r="F5" s="370"/>
      <c r="G5" s="303" t="str">
        <f>'Data entry'!R5</f>
        <v>Teacher/ Educator</v>
      </c>
      <c r="H5" s="303" t="str">
        <f>'Data entry'!S5</f>
        <v>Camp manager /Local chief</v>
      </c>
      <c r="I5" s="303" t="str">
        <f>'Data entry'!T5</f>
        <v>Social worker/ Health worker</v>
      </c>
      <c r="J5" s="303" t="str">
        <f>'Data entry'!U5</f>
        <v>Religious leader</v>
      </c>
      <c r="K5" s="303" t="str">
        <f>'Data entry'!V5</f>
        <v xml:space="preserve"> -</v>
      </c>
      <c r="L5" s="371"/>
      <c r="M5" s="372"/>
      <c r="N5" s="372"/>
      <c r="O5" s="372"/>
      <c r="P5" s="372"/>
      <c r="Q5" s="372"/>
      <c r="R5" s="372"/>
      <c r="S5" s="373"/>
      <c r="T5" s="373"/>
      <c r="U5" s="373"/>
      <c r="V5" s="373"/>
      <c r="W5" s="377"/>
      <c r="X5" s="377"/>
      <c r="Y5" s="377"/>
      <c r="Z5" s="377"/>
      <c r="AA5" s="377"/>
    </row>
    <row r="6" spans="1:27" ht="13.5" customHeight="1" x14ac:dyDescent="0.3">
      <c r="A6" s="606"/>
      <c r="B6" s="601"/>
      <c r="C6" s="602"/>
      <c r="D6" s="408"/>
      <c r="E6" s="358"/>
      <c r="F6" s="375" t="s">
        <v>28</v>
      </c>
      <c r="G6" s="426">
        <f>SUBTOTAL(9,'Data entry'!R$6:R$105)</f>
        <v>0</v>
      </c>
      <c r="H6" s="426">
        <f>SUBTOTAL(9,'Data entry'!S$6:S$105)</f>
        <v>0</v>
      </c>
      <c r="I6" s="426">
        <f>SUBTOTAL(9,'Data entry'!T$6:T$105)</f>
        <v>0</v>
      </c>
      <c r="J6" s="426">
        <f>SUBTOTAL(9,'Data entry'!U$6:U$105)</f>
        <v>0</v>
      </c>
      <c r="K6" s="426">
        <f>SUBTOTAL(9,'Data entry'!V$6:V$105)</f>
        <v>0</v>
      </c>
      <c r="L6" s="389"/>
      <c r="M6" s="372"/>
      <c r="N6" s="372"/>
      <c r="O6" s="372"/>
      <c r="P6" s="372"/>
      <c r="Q6" s="372"/>
      <c r="R6" s="372"/>
      <c r="S6" s="373"/>
      <c r="T6" s="373"/>
      <c r="U6" s="373"/>
      <c r="V6" s="373"/>
      <c r="W6" s="377"/>
      <c r="X6" s="377"/>
      <c r="Y6" s="377"/>
      <c r="Z6" s="377"/>
      <c r="AA6" s="377"/>
    </row>
    <row r="7" spans="1:27" ht="13.5" thickBot="1" x14ac:dyDescent="0.35">
      <c r="A7" s="606"/>
      <c r="B7" s="603"/>
      <c r="C7" s="604"/>
      <c r="D7" s="409"/>
      <c r="E7" s="358"/>
      <c r="F7" s="378" t="s">
        <v>25</v>
      </c>
      <c r="G7" s="427" t="e">
        <f>G6/SUM($G$6:$K$6)</f>
        <v>#DIV/0!</v>
      </c>
      <c r="H7" s="427" t="e">
        <f t="shared" ref="H7:K7" si="0">H6/SUM($G$6:$K$6)</f>
        <v>#DIV/0!</v>
      </c>
      <c r="I7" s="427" t="e">
        <f t="shared" si="0"/>
        <v>#DIV/0!</v>
      </c>
      <c r="J7" s="427" t="e">
        <f t="shared" si="0"/>
        <v>#DIV/0!</v>
      </c>
      <c r="K7" s="427" t="e">
        <f t="shared" si="0"/>
        <v>#DIV/0!</v>
      </c>
      <c r="L7" s="389"/>
      <c r="M7" s="372"/>
      <c r="N7" s="372"/>
      <c r="O7" s="372"/>
      <c r="P7" s="372"/>
      <c r="Q7" s="372"/>
      <c r="R7" s="372"/>
      <c r="S7" s="373"/>
      <c r="T7" s="373"/>
      <c r="U7" s="373"/>
      <c r="V7" s="373"/>
      <c r="W7" s="377"/>
      <c r="X7" s="377"/>
      <c r="Y7" s="377"/>
      <c r="Z7" s="377"/>
      <c r="AA7" s="377"/>
    </row>
    <row r="8" spans="1:27" ht="25.5" customHeight="1" x14ac:dyDescent="0.3">
      <c r="A8" s="606"/>
      <c r="B8" s="590" t="str">
        <f>'Data entry'!Z4</f>
        <v xml:space="preserve">Gender balance of Kis in the site
</v>
      </c>
      <c r="C8" s="591"/>
      <c r="D8" s="410"/>
      <c r="E8" s="358"/>
      <c r="F8" s="370"/>
      <c r="G8" s="303" t="s">
        <v>208</v>
      </c>
      <c r="H8" s="103" t="s">
        <v>209</v>
      </c>
      <c r="I8" s="585" t="s">
        <v>479</v>
      </c>
      <c r="J8" s="586"/>
      <c r="K8" s="581" t="s">
        <v>480</v>
      </c>
      <c r="L8" s="582"/>
      <c r="M8" s="372"/>
      <c r="N8" s="372"/>
      <c r="O8" s="372"/>
      <c r="P8" s="372"/>
      <c r="Q8" s="372"/>
      <c r="R8" s="372"/>
      <c r="S8" s="373"/>
      <c r="T8" s="373"/>
      <c r="U8" s="373"/>
      <c r="V8" s="373"/>
      <c r="W8" s="373"/>
      <c r="X8" s="373"/>
      <c r="Y8" s="377"/>
      <c r="Z8" s="377"/>
      <c r="AA8" s="377"/>
    </row>
    <row r="9" spans="1:27" x14ac:dyDescent="0.3">
      <c r="A9" s="606"/>
      <c r="B9" s="592"/>
      <c r="C9" s="593"/>
      <c r="D9" s="410"/>
      <c r="E9" s="358"/>
      <c r="F9" s="375" t="s">
        <v>210</v>
      </c>
      <c r="G9" s="426">
        <f>SUBTOTAL(9,'Data entry'!Z$6:Z$105)</f>
        <v>0</v>
      </c>
      <c r="H9" s="426">
        <f>SUBTOTAL(9,'Data entry'!Y$6:Y$105)-SUBTOTAL(9,'Data entry'!Z$6:Z$105)</f>
        <v>0</v>
      </c>
      <c r="I9" s="583" t="e">
        <f>(G9*100)/(H9+G9)</f>
        <v>#DIV/0!</v>
      </c>
      <c r="J9" s="587"/>
      <c r="K9" s="583" t="e">
        <f>G9/'Data entry'!C2</f>
        <v>#DIV/0!</v>
      </c>
      <c r="L9" s="584"/>
      <c r="M9" s="372"/>
      <c r="N9" s="372"/>
      <c r="O9" s="372"/>
      <c r="P9" s="372"/>
      <c r="Q9" s="372"/>
      <c r="R9" s="372"/>
      <c r="S9" s="373"/>
      <c r="T9" s="373"/>
      <c r="U9" s="373"/>
      <c r="V9" s="373"/>
      <c r="W9" s="373"/>
      <c r="X9" s="373"/>
      <c r="Y9" s="377"/>
      <c r="Z9" s="377"/>
      <c r="AA9" s="377"/>
    </row>
    <row r="10" spans="1:27" ht="13.5" thickBot="1" x14ac:dyDescent="0.35">
      <c r="A10" s="606"/>
      <c r="B10" s="594"/>
      <c r="C10" s="595"/>
      <c r="D10" s="409"/>
      <c r="E10" s="358"/>
      <c r="F10" s="379" t="s">
        <v>25</v>
      </c>
      <c r="G10" s="427" t="e">
        <f>G9/(SUM($G$9:$H$9))</f>
        <v>#DIV/0!</v>
      </c>
      <c r="H10" s="427" t="e">
        <f>H9/(SUM($G$9:$H$9))</f>
        <v>#DIV/0!</v>
      </c>
      <c r="I10" s="583"/>
      <c r="J10" s="587"/>
      <c r="K10" s="588"/>
      <c r="L10" s="589"/>
      <c r="M10" s="372"/>
      <c r="N10" s="372"/>
      <c r="O10" s="372"/>
      <c r="P10" s="372"/>
      <c r="Q10" s="372"/>
      <c r="R10" s="372"/>
      <c r="S10" s="373"/>
      <c r="T10" s="373"/>
      <c r="U10" s="373"/>
      <c r="V10" s="373"/>
      <c r="W10" s="373"/>
      <c r="X10" s="373"/>
      <c r="Y10" s="377"/>
      <c r="Z10" s="377"/>
      <c r="AA10" s="377"/>
    </row>
    <row r="11" spans="1:27" ht="25.5" customHeight="1" x14ac:dyDescent="0.3">
      <c r="A11" s="606"/>
      <c r="B11" s="596" t="str">
        <f>'Data entry'!AJ4</f>
        <v xml:space="preserve">Gender balance within the team
</v>
      </c>
      <c r="C11" s="591"/>
      <c r="D11" s="410"/>
      <c r="E11" s="358"/>
      <c r="F11" s="370"/>
      <c r="G11" s="303" t="s">
        <v>211</v>
      </c>
      <c r="H11" s="103" t="s">
        <v>212</v>
      </c>
      <c r="I11" s="581" t="s">
        <v>478</v>
      </c>
      <c r="J11" s="582"/>
      <c r="K11" s="372"/>
      <c r="L11" s="372"/>
      <c r="M11" s="372"/>
      <c r="N11" s="372"/>
      <c r="O11" s="372"/>
      <c r="P11" s="372"/>
      <c r="Q11" s="372"/>
      <c r="R11" s="372"/>
      <c r="S11" s="373"/>
      <c r="T11" s="373"/>
      <c r="U11" s="373"/>
      <c r="V11" s="373"/>
      <c r="W11" s="377"/>
      <c r="X11" s="377"/>
      <c r="Y11" s="377"/>
      <c r="Z11" s="377"/>
      <c r="AA11" s="377"/>
    </row>
    <row r="12" spans="1:27" x14ac:dyDescent="0.3">
      <c r="A12" s="606"/>
      <c r="B12" s="597"/>
      <c r="C12" s="593"/>
      <c r="D12" s="410"/>
      <c r="E12" s="358"/>
      <c r="F12" s="375" t="s">
        <v>210</v>
      </c>
      <c r="G12" s="426" t="str">
        <f>IF('Data entry'!T2="", "-",'Data entry'!T2)</f>
        <v>-</v>
      </c>
      <c r="H12" s="426" t="str">
        <f>IF('Data entry'!Y2="", "-",'Data entry'!Y2)</f>
        <v>-</v>
      </c>
      <c r="I12" s="583" t="e">
        <f>G12/'Data entry'!O2</f>
        <v>#VALUE!</v>
      </c>
      <c r="J12" s="584"/>
      <c r="K12" s="372"/>
      <c r="L12" s="372"/>
      <c r="M12" s="372"/>
      <c r="N12" s="372"/>
      <c r="O12" s="372"/>
      <c r="P12" s="372"/>
      <c r="Q12" s="372"/>
      <c r="R12" s="372"/>
      <c r="S12" s="373"/>
      <c r="T12" s="373"/>
      <c r="U12" s="373"/>
      <c r="V12" s="373"/>
      <c r="W12" s="377"/>
      <c r="X12" s="377"/>
      <c r="Y12" s="377"/>
      <c r="Z12" s="377"/>
      <c r="AA12" s="377"/>
    </row>
    <row r="13" spans="1:27" ht="13.5" thickBot="1" x14ac:dyDescent="0.35">
      <c r="A13" s="606"/>
      <c r="B13" s="598"/>
      <c r="C13" s="595"/>
      <c r="D13" s="409"/>
      <c r="E13" s="358"/>
      <c r="F13" s="379" t="s">
        <v>25</v>
      </c>
      <c r="G13" s="427" t="e">
        <f>G12/(SUM($G$12:$H$12))</f>
        <v>#VALUE!</v>
      </c>
      <c r="H13" s="427" t="e">
        <f>H12/(SUM($G$12:$H$12))</f>
        <v>#VALUE!</v>
      </c>
      <c r="I13" s="583"/>
      <c r="J13" s="584"/>
      <c r="K13" s="372"/>
      <c r="L13" s="372"/>
      <c r="M13" s="372"/>
      <c r="N13" s="372"/>
      <c r="O13" s="372"/>
      <c r="P13" s="372"/>
      <c r="Q13" s="372"/>
      <c r="R13" s="372"/>
      <c r="S13" s="373"/>
      <c r="T13" s="373"/>
      <c r="U13" s="373"/>
      <c r="V13" s="373"/>
      <c r="W13" s="377"/>
      <c r="X13" s="377"/>
      <c r="Y13" s="377"/>
      <c r="Z13" s="377"/>
      <c r="AA13" s="377"/>
    </row>
    <row r="14" spans="1:27" x14ac:dyDescent="0.3">
      <c r="A14" s="606"/>
      <c r="B14" s="599" t="str">
        <f>'Data entry'!AE4</f>
        <v>Age of the key informant</v>
      </c>
      <c r="C14" s="600"/>
      <c r="D14" s="410"/>
      <c r="E14" s="358"/>
      <c r="F14" s="370"/>
      <c r="G14" s="303" t="str">
        <f>'Data entry'!AE5</f>
        <v>15 - 18</v>
      </c>
      <c r="H14" s="303" t="str">
        <f>'Data entry'!AF5</f>
        <v>18 - 25</v>
      </c>
      <c r="I14" s="303" t="str">
        <f>'Data entry'!AG5</f>
        <v>25- 35</v>
      </c>
      <c r="J14" s="303" t="str">
        <f>'Data entry'!AH5</f>
        <v>35 - 60</v>
      </c>
      <c r="K14" s="303" t="str">
        <f>'Data entry'!AI5</f>
        <v xml:space="preserve"> -</v>
      </c>
      <c r="L14" s="371"/>
      <c r="M14" s="372"/>
      <c r="N14" s="372"/>
      <c r="O14" s="372"/>
      <c r="P14" s="372"/>
      <c r="Q14" s="372"/>
      <c r="R14" s="372"/>
      <c r="S14" s="373"/>
      <c r="T14" s="373"/>
      <c r="U14" s="373"/>
      <c r="V14" s="373"/>
      <c r="W14" s="377"/>
      <c r="X14" s="377"/>
      <c r="Y14" s="377"/>
      <c r="Z14" s="377"/>
      <c r="AA14" s="377"/>
    </row>
    <row r="15" spans="1:27" ht="13.5" customHeight="1" x14ac:dyDescent="0.3">
      <c r="A15" s="606"/>
      <c r="B15" s="601"/>
      <c r="C15" s="602"/>
      <c r="D15" s="410"/>
      <c r="E15" s="358"/>
      <c r="F15" s="375" t="s">
        <v>28</v>
      </c>
      <c r="G15" s="426">
        <f>SUBTOTAL(9,'Data entry'!AE$6:AE$105)</f>
        <v>0</v>
      </c>
      <c r="H15" s="426">
        <f>SUBTOTAL(9,'Data entry'!AF$6:AF$105)</f>
        <v>0</v>
      </c>
      <c r="I15" s="426">
        <f>SUBTOTAL(9,'Data entry'!AG$6:AG$105)</f>
        <v>0</v>
      </c>
      <c r="J15" s="426">
        <f>SUBTOTAL(9,'Data entry'!AH$6:AH$105)</f>
        <v>0</v>
      </c>
      <c r="K15" s="426">
        <f>SUBTOTAL(9,'Data entry'!AI$6:AI$105)</f>
        <v>0</v>
      </c>
      <c r="L15" s="371"/>
      <c r="M15" s="372"/>
      <c r="N15" s="372"/>
      <c r="O15" s="372"/>
      <c r="P15" s="372"/>
      <c r="Q15" s="372"/>
      <c r="R15" s="372"/>
      <c r="S15" s="373"/>
      <c r="T15" s="373"/>
      <c r="U15" s="373"/>
      <c r="V15" s="373"/>
      <c r="W15" s="377"/>
      <c r="X15" s="377"/>
      <c r="Y15" s="377"/>
      <c r="Z15" s="377"/>
      <c r="AA15" s="377"/>
    </row>
    <row r="16" spans="1:27" ht="13.5" thickBot="1" x14ac:dyDescent="0.35">
      <c r="A16" s="607"/>
      <c r="B16" s="603"/>
      <c r="C16" s="604"/>
      <c r="D16" s="410"/>
      <c r="E16" s="358"/>
      <c r="F16" s="378" t="s">
        <v>25</v>
      </c>
      <c r="G16" s="427" t="e">
        <f>G$15/SUM($G$15:$K$15)</f>
        <v>#DIV/0!</v>
      </c>
      <c r="H16" s="427" t="e">
        <f t="shared" ref="H16:K16" si="1">H$15/SUM($G$15:$K$15)</f>
        <v>#DIV/0!</v>
      </c>
      <c r="I16" s="427" t="e">
        <f t="shared" si="1"/>
        <v>#DIV/0!</v>
      </c>
      <c r="J16" s="427" t="e">
        <f t="shared" si="1"/>
        <v>#DIV/0!</v>
      </c>
      <c r="K16" s="427" t="e">
        <f t="shared" si="1"/>
        <v>#DIV/0!</v>
      </c>
      <c r="L16" s="371"/>
      <c r="M16" s="372"/>
      <c r="N16" s="372"/>
      <c r="O16" s="372"/>
      <c r="P16" s="372"/>
      <c r="Q16" s="372"/>
      <c r="R16" s="372"/>
      <c r="S16" s="373"/>
      <c r="T16" s="373"/>
      <c r="U16" s="373"/>
      <c r="V16" s="373"/>
      <c r="W16" s="377"/>
      <c r="X16" s="377"/>
      <c r="Y16" s="377"/>
      <c r="Z16" s="377"/>
      <c r="AA16" s="377"/>
    </row>
    <row r="17" spans="1:27" ht="16.5" customHeight="1" thickBot="1" x14ac:dyDescent="0.35">
      <c r="A17" s="620" t="str">
        <f>'Data entry'!AO1</f>
        <v>1. Unaccompanied and Separated Children</v>
      </c>
      <c r="B17" s="622" t="str">
        <f>'Data entry'!AO2</f>
        <v>Q1.1</v>
      </c>
      <c r="C17" s="614" t="str">
        <f>'Data entry'!AO4</f>
        <v xml:space="preserve"> Children separated from caregivers</v>
      </c>
      <c r="D17" s="361" t="s">
        <v>51</v>
      </c>
      <c r="E17" s="358"/>
      <c r="F17" s="380"/>
      <c r="G17" s="33" t="str">
        <f>'Data entry'!AO107</f>
        <v>Yes</v>
      </c>
      <c r="H17" s="106" t="str">
        <f>'Data entry'!AO108</f>
        <v>No</v>
      </c>
      <c r="I17" s="106" t="str">
        <f>'Data entry'!AO109</f>
        <v>Response not clear</v>
      </c>
      <c r="J17" s="371"/>
      <c r="K17" s="371"/>
      <c r="L17" s="372"/>
      <c r="M17" s="372"/>
      <c r="N17" s="372"/>
      <c r="O17" s="372"/>
      <c r="P17" s="372"/>
      <c r="Q17" s="372"/>
      <c r="R17" s="372"/>
      <c r="S17" s="373"/>
      <c r="T17" s="373"/>
      <c r="U17" s="373"/>
      <c r="V17" s="377"/>
      <c r="W17" s="377"/>
      <c r="X17" s="377"/>
      <c r="Y17" s="377"/>
      <c r="Z17" s="377"/>
      <c r="AA17" s="377"/>
    </row>
    <row r="18" spans="1:27" ht="16.5" customHeight="1" thickBot="1" x14ac:dyDescent="0.35">
      <c r="A18" s="621"/>
      <c r="B18" s="623"/>
      <c r="C18" s="615"/>
      <c r="D18" s="405" t="str">
        <f>IF('Data entry'!$C$2&gt;0,SUBTOTAL(3,('Data entry'!AO$6:AO$105))/ 'Data entry'!$C$2,"-")</f>
        <v>-</v>
      </c>
      <c r="E18" s="358"/>
      <c r="F18" s="381" t="s">
        <v>32</v>
      </c>
      <c r="G18" s="376">
        <f ca="1">SUMPRODUCT(('Data entry'!$AO$6:$AO$105=INDEX(INDIRECT(ADDRESS(ROW()-1,COLUMN())),0))*SUBTOTAL(3,OFFSET('Data entry'!$A$6,ROW('Data entry'!$A$6:'Data entry'!$A$105)-ROW('Data entry'!$A$6),)))</f>
        <v>0</v>
      </c>
      <c r="H18" s="376">
        <f ca="1">SUMPRODUCT(('Data entry'!$AO$6:$AO$105=INDEX(INDIRECT(ADDRESS(ROW()-1,COLUMN())),0))*SUBTOTAL(3,OFFSET('Data entry'!$A$6,ROW('Data entry'!$A$6:'Data entry'!$A$105)-ROW('Data entry'!$A$6),)))</f>
        <v>0</v>
      </c>
      <c r="I18" s="376">
        <f ca="1">SUMPRODUCT(('Data entry'!$AO$6:$AO$105=INDEX(INDIRECT(ADDRESS(ROW()-1,COLUMN())),0))*SUBTOTAL(3,OFFSET('Data entry'!$A$6,ROW('Data entry'!$A$6:'Data entry'!$A$105)-ROW('Data entry'!$A$6),)))</f>
        <v>0</v>
      </c>
      <c r="J18" s="371"/>
      <c r="K18" s="371"/>
      <c r="L18" s="372"/>
      <c r="M18" s="372"/>
      <c r="N18" s="372"/>
      <c r="O18" s="372"/>
      <c r="P18" s="372"/>
      <c r="Q18" s="372"/>
      <c r="R18" s="372"/>
      <c r="S18" s="373"/>
      <c r="T18" s="373"/>
      <c r="U18" s="373"/>
      <c r="V18" s="377"/>
      <c r="W18" s="377"/>
      <c r="X18" s="377"/>
      <c r="Y18" s="377"/>
      <c r="Z18" s="377"/>
      <c r="AA18" s="377"/>
    </row>
    <row r="19" spans="1:27" ht="16.5" customHeight="1" thickBot="1" x14ac:dyDescent="0.35">
      <c r="A19" s="621"/>
      <c r="B19" s="624"/>
      <c r="C19" s="616"/>
      <c r="D19" s="411"/>
      <c r="E19" s="358"/>
      <c r="F19" s="382" t="s">
        <v>27</v>
      </c>
      <c r="G19" s="35" t="e">
        <f ca="1">INDIRECT(ADDRESS(ROW()-1,COLUMN()))/($D18*'Data entry'!$C$2)</f>
        <v>#VALUE!</v>
      </c>
      <c r="H19" s="35" t="e">
        <f ca="1">INDIRECT(ADDRESS(ROW()-1,COLUMN()))/($D18*'Data entry'!$C$2)</f>
        <v>#VALUE!</v>
      </c>
      <c r="I19" s="35" t="e">
        <f ca="1">INDIRECT(ADDRESS(ROW()-1,COLUMN()))/($D18*'Data entry'!$C$2)</f>
        <v>#VALUE!</v>
      </c>
      <c r="J19" s="371"/>
      <c r="K19" s="371"/>
      <c r="L19" s="372"/>
      <c r="M19" s="372"/>
      <c r="N19" s="372"/>
      <c r="O19" s="372"/>
      <c r="P19" s="372"/>
      <c r="Q19" s="372"/>
      <c r="R19" s="372"/>
      <c r="S19" s="373"/>
      <c r="T19" s="373"/>
      <c r="U19" s="373"/>
      <c r="V19" s="377"/>
      <c r="W19" s="377"/>
      <c r="X19" s="377"/>
      <c r="Y19" s="377"/>
      <c r="Z19" s="377"/>
      <c r="AA19" s="377"/>
    </row>
    <row r="20" spans="1:27" ht="48.75" customHeight="1" thickBot="1" x14ac:dyDescent="0.35">
      <c r="A20" s="621"/>
      <c r="B20" s="622" t="str">
        <f>'Data entry'!AP2</f>
        <v>Q 1.1.1</v>
      </c>
      <c r="C20" s="608" t="str">
        <f>'Data entry'!AP4</f>
        <v>Main causes of separation from usual caregivers</v>
      </c>
      <c r="D20" s="361" t="s">
        <v>51</v>
      </c>
      <c r="E20" s="358"/>
      <c r="F20" s="355"/>
      <c r="G20" s="33" t="str">
        <f>'Data entry'!AP107</f>
        <v>1. losing caregivers/children due to medical evacuation</v>
      </c>
      <c r="H20" s="33" t="str">
        <f>'Data entry'!AP108</f>
        <v>2. losing caregivers/children during relocation</v>
      </c>
      <c r="I20" s="115" t="str">
        <f>'Data entry'!AP109</f>
        <v>3. caregivers sending their children to institutional care</v>
      </c>
      <c r="J20" s="115" t="str">
        <f>'Data entry'!AP110</f>
        <v>4. caregivers sending their children to extended family/friends</v>
      </c>
      <c r="K20" s="33" t="str">
        <f>'Data entry'!AP111</f>
        <v>5. caregivers sending their children to work far from parents/usual caregivers</v>
      </c>
      <c r="L20" s="33" t="str">
        <f>'Data entry'!AP112</f>
        <v xml:space="preserve">6. disappearance of children/caregivers in the immediate aftermath of the ...     </v>
      </c>
      <c r="M20" s="33" t="str">
        <f>'Data entry'!AP113</f>
        <v>7. continued disappearance of children/caregivers</v>
      </c>
      <c r="N20" s="33" t="str">
        <f>'Data entry'!AP114</f>
        <v>Response not clear</v>
      </c>
      <c r="O20" s="383"/>
      <c r="P20" s="384"/>
      <c r="Q20" s="384"/>
      <c r="R20" s="384"/>
      <c r="S20" s="373"/>
      <c r="T20" s="377"/>
      <c r="U20" s="377"/>
      <c r="V20" s="377"/>
      <c r="W20" s="377"/>
      <c r="X20" s="377"/>
      <c r="Y20" s="377"/>
      <c r="Z20" s="377"/>
      <c r="AA20" s="377"/>
    </row>
    <row r="21" spans="1:27" ht="13.5" thickBot="1" x14ac:dyDescent="0.35">
      <c r="A21" s="621"/>
      <c r="B21" s="623"/>
      <c r="C21" s="609"/>
      <c r="D21" s="405" t="str">
        <f>IF('Data entry'!$C$2&gt;0,SUBTOTAL(3,('Data entry'!AP$6:AP$105))/ 'Data entry'!$C$2,"-")</f>
        <v>-</v>
      </c>
      <c r="E21" s="358"/>
      <c r="F21" s="375" t="s">
        <v>10</v>
      </c>
      <c r="G21" s="376">
        <f ca="1">SUMPRODUCT(('Data entry'!$AP$6:$AP$105=INDEX(INDIRECT(ADDRESS(ROW()-1,COLUMN())),0))*SUBTOTAL(3,OFFSET('Data entry'!$A$6,ROW('Data entry'!$A$6:'Data entry'!$A$105)-ROW('Data entry'!$A$6),)))</f>
        <v>0</v>
      </c>
      <c r="H21" s="376">
        <f ca="1">SUMPRODUCT(('Data entry'!$AP$6:$AP$105=INDEX(INDIRECT(ADDRESS(ROW()-1,COLUMN())),0))*SUBTOTAL(3,OFFSET('Data entry'!$A$6,ROW('Data entry'!$A$6:'Data entry'!$A$105)-ROW('Data entry'!$A$6),)))</f>
        <v>0</v>
      </c>
      <c r="I21" s="376">
        <f ca="1">SUMPRODUCT(('Data entry'!$AP$6:$AP$105=INDEX(INDIRECT(ADDRESS(ROW()-1,COLUMN())),0))*SUBTOTAL(3,OFFSET('Data entry'!$A$6,ROW('Data entry'!$A$6:'Data entry'!$A$105)-ROW('Data entry'!$A$6),)))</f>
        <v>0</v>
      </c>
      <c r="J21" s="376">
        <f ca="1">SUMPRODUCT(('Data entry'!$AP$6:$AP$105=INDEX(INDIRECT(ADDRESS(ROW()-1,COLUMN())),0))*SUBTOTAL(3,OFFSET('Data entry'!$A$6,ROW('Data entry'!$A$6:'Data entry'!$A$105)-ROW('Data entry'!$A$6),)))</f>
        <v>0</v>
      </c>
      <c r="K21" s="376">
        <f ca="1">SUMPRODUCT(('Data entry'!$AP$6:$AP$105=INDEX(INDIRECT(ADDRESS(ROW()-1,COLUMN())),0))*SUBTOTAL(3,OFFSET('Data entry'!$A$6,ROW('Data entry'!$A$6:'Data entry'!$A$105)-ROW('Data entry'!$A$6),)))</f>
        <v>0</v>
      </c>
      <c r="L21" s="376">
        <f ca="1">SUMPRODUCT(('Data entry'!$AP$6:$AP$105=INDEX(INDIRECT(ADDRESS(ROW()-1,COLUMN())),0))*SUBTOTAL(3,OFFSET('Data entry'!$A$6,ROW('Data entry'!$A$6:'Data entry'!$A$105)-ROW('Data entry'!$A$6),)))</f>
        <v>0</v>
      </c>
      <c r="M21" s="376">
        <f ca="1">SUMPRODUCT(('Data entry'!$AP$6:$AP$105=INDEX(INDIRECT(ADDRESS(ROW()-1,COLUMN())),0))*SUBTOTAL(3,OFFSET('Data entry'!$A$6,ROW('Data entry'!$A$6:'Data entry'!$A$105)-ROW('Data entry'!$A$6),)))</f>
        <v>0</v>
      </c>
      <c r="N21" s="376">
        <f ca="1">SUMPRODUCT(('Data entry'!$AP$6:$AP$105=INDEX(INDIRECT(ADDRESS(ROW()-1,COLUMN())),0))*SUBTOTAL(3,OFFSET('Data entry'!$A$6,ROW('Data entry'!$A$6:'Data entry'!$A$105)-ROW('Data entry'!$A$6),)))</f>
        <v>0</v>
      </c>
      <c r="O21" s="383"/>
      <c r="P21" s="371"/>
      <c r="Q21" s="371"/>
      <c r="R21" s="371"/>
      <c r="S21" s="373"/>
      <c r="T21" s="377"/>
      <c r="U21" s="377"/>
      <c r="V21" s="377"/>
      <c r="W21" s="377"/>
      <c r="X21" s="377"/>
      <c r="Y21" s="377"/>
      <c r="Z21" s="377"/>
      <c r="AA21" s="377"/>
    </row>
    <row r="22" spans="1:27" ht="13.5" thickBot="1" x14ac:dyDescent="0.35">
      <c r="A22" s="621"/>
      <c r="B22" s="624"/>
      <c r="C22" s="610"/>
      <c r="D22" s="411"/>
      <c r="E22" s="358"/>
      <c r="F22" s="378" t="s">
        <v>25</v>
      </c>
      <c r="G22" s="35" t="e">
        <f ca="1">INDIRECT(ADDRESS(ROW()-1,COLUMN()))/($D21*'Data entry'!$C$2)</f>
        <v>#VALUE!</v>
      </c>
      <c r="H22" s="35" t="e">
        <f ca="1">INDIRECT(ADDRESS(ROW()-1,COLUMN()))/($D21*'Data entry'!$C$2)</f>
        <v>#VALUE!</v>
      </c>
      <c r="I22" s="35" t="e">
        <f ca="1">INDIRECT(ADDRESS(ROW()-1,COLUMN()))/($D21*'Data entry'!$C$2)</f>
        <v>#VALUE!</v>
      </c>
      <c r="J22" s="35" t="e">
        <f ca="1">INDIRECT(ADDRESS(ROW()-1,COLUMN()))/($D21*'Data entry'!$C$2)</f>
        <v>#VALUE!</v>
      </c>
      <c r="K22" s="35" t="e">
        <f ca="1">INDIRECT(ADDRESS(ROW()-1,COLUMN()))/($D21*'Data entry'!$C$2)</f>
        <v>#VALUE!</v>
      </c>
      <c r="L22" s="35" t="e">
        <f ca="1">INDIRECT(ADDRESS(ROW()-1,COLUMN()))/($D21*'Data entry'!$C$2)</f>
        <v>#VALUE!</v>
      </c>
      <c r="M22" s="35" t="e">
        <f ca="1">INDIRECT(ADDRESS(ROW()-1,COLUMN()))/($D21*'Data entry'!$C$2)</f>
        <v>#VALUE!</v>
      </c>
      <c r="N22" s="35" t="e">
        <f ca="1">INDIRECT(ADDRESS(ROW()-1,COLUMN()))/($D21*'Data entry'!$C$2)</f>
        <v>#VALUE!</v>
      </c>
      <c r="O22" s="383"/>
      <c r="P22" s="384"/>
      <c r="Q22" s="384"/>
      <c r="R22" s="384"/>
      <c r="S22" s="373"/>
      <c r="T22" s="377"/>
      <c r="U22" s="377"/>
      <c r="V22" s="377"/>
      <c r="W22" s="377"/>
      <c r="X22" s="377"/>
      <c r="Y22" s="377"/>
      <c r="Z22" s="377"/>
      <c r="AA22" s="377"/>
    </row>
    <row r="23" spans="1:27" ht="26.5" thickBot="1" x14ac:dyDescent="0.35">
      <c r="A23" s="621"/>
      <c r="B23" s="622" t="str">
        <f>'Data entry'!AU2</f>
        <v>Q1.1.2</v>
      </c>
      <c r="C23" s="611" t="str">
        <f>'Data entry'!AU4</f>
        <v>How many are separated?</v>
      </c>
      <c r="D23" s="361" t="s">
        <v>51</v>
      </c>
      <c r="E23" s="358"/>
      <c r="F23" s="356"/>
      <c r="G23" s="385" t="str">
        <f>'Data entry'!AU107</f>
        <v>1-10</v>
      </c>
      <c r="H23" s="386" t="str">
        <f>'Data entry'!AU108</f>
        <v>10-20</v>
      </c>
      <c r="I23" s="386" t="str">
        <f>'Data entry'!AU109</f>
        <v>20-50</v>
      </c>
      <c r="J23" s="387" t="str">
        <f>'Data entry'!AU110</f>
        <v>50-100</v>
      </c>
      <c r="K23" s="387" t="str">
        <f>'Data entry'!AU111</f>
        <v>&gt;100</v>
      </c>
      <c r="L23" s="33" t="str">
        <f>'Data entry'!AU112</f>
        <v>Response not clear</v>
      </c>
      <c r="M23" s="371"/>
      <c r="N23" s="371"/>
      <c r="O23" s="371"/>
      <c r="P23" s="371"/>
      <c r="Q23" s="371"/>
      <c r="R23" s="371"/>
      <c r="S23" s="373"/>
      <c r="T23" s="373"/>
      <c r="U23" s="373"/>
      <c r="V23" s="377"/>
      <c r="W23" s="377"/>
      <c r="X23" s="377"/>
      <c r="Y23" s="377"/>
      <c r="Z23" s="377"/>
      <c r="AA23" s="377"/>
    </row>
    <row r="24" spans="1:27" ht="13.5" thickBot="1" x14ac:dyDescent="0.35">
      <c r="A24" s="621"/>
      <c r="B24" s="623"/>
      <c r="C24" s="612"/>
      <c r="D24" s="405" t="str">
        <f>IF('Data entry'!$C$2&gt;0,SUBTOTAL(3,('Data entry'!AU$6:AU$105))/ 'Data entry'!$C$2,"-")</f>
        <v>-</v>
      </c>
      <c r="E24" s="358"/>
      <c r="F24" s="381" t="s">
        <v>10</v>
      </c>
      <c r="G24" s="376">
        <f ca="1">SUMPRODUCT(('Data entry'!$AU$6:$AU$105=INDEX(INDIRECT(ADDRESS(ROW()-1,COLUMN())),0))*SUBTOTAL(3,OFFSET('Data entry'!$A$6,ROW('Data entry'!$A$6:'Data entry'!$A$105)-ROW('Data entry'!$A$6),)))</f>
        <v>0</v>
      </c>
      <c r="H24" s="376">
        <f ca="1">SUMPRODUCT(('Data entry'!$AU$6:$AU$105=INDEX(INDIRECT(ADDRESS(ROW()-1,COLUMN())),0))*SUBTOTAL(3,OFFSET('Data entry'!$A$6,ROW('Data entry'!$A$6:'Data entry'!$A$105)-ROW('Data entry'!$A$6),)))</f>
        <v>0</v>
      </c>
      <c r="I24" s="376">
        <f ca="1">SUMPRODUCT(('Data entry'!$AU$6:$AU$105=INDEX(INDIRECT(ADDRESS(ROW()-1,COLUMN())),0))*SUBTOTAL(3,OFFSET('Data entry'!$A$6,ROW('Data entry'!$A$6:'Data entry'!$A$105)-ROW('Data entry'!$A$6),)))</f>
        <v>0</v>
      </c>
      <c r="J24" s="376">
        <f ca="1">SUMPRODUCT(('Data entry'!$AU$6:$AU$105=INDEX(INDIRECT(ADDRESS(ROW()-1,COLUMN())),0))*SUBTOTAL(3,OFFSET('Data entry'!$A$6,ROW('Data entry'!$A$6:'Data entry'!$A$105)-ROW('Data entry'!$A$6),)))</f>
        <v>0</v>
      </c>
      <c r="K24" s="376">
        <f ca="1">SUMPRODUCT(('Data entry'!$AU$6:$AU$105=INDEX(INDIRECT(ADDRESS(ROW()-1,COLUMN())),0))*SUBTOTAL(3,OFFSET('Data entry'!$A$6,ROW('Data entry'!$A$6:'Data entry'!$A$105)-ROW('Data entry'!$A$6),)))</f>
        <v>0</v>
      </c>
      <c r="L24" s="376">
        <f ca="1">SUMPRODUCT(('Data entry'!$AU$6:$AU$105=INDEX(INDIRECT(ADDRESS(ROW()-1,COLUMN())),0))*SUBTOTAL(3,OFFSET('Data entry'!$A$6,ROW('Data entry'!$A$6:'Data entry'!$A$105)-ROW('Data entry'!$A$6),)))</f>
        <v>0</v>
      </c>
      <c r="M24" s="371"/>
      <c r="N24" s="371"/>
      <c r="O24" s="371"/>
      <c r="P24" s="371"/>
      <c r="Q24" s="371"/>
      <c r="R24" s="371"/>
      <c r="S24" s="373"/>
      <c r="T24" s="373"/>
      <c r="U24" s="373"/>
      <c r="V24" s="377"/>
      <c r="W24" s="377"/>
      <c r="X24" s="377"/>
      <c r="Y24" s="377"/>
      <c r="Z24" s="377"/>
      <c r="AA24" s="377"/>
    </row>
    <row r="25" spans="1:27" ht="13.5" thickBot="1" x14ac:dyDescent="0.35">
      <c r="A25" s="621"/>
      <c r="B25" s="624"/>
      <c r="C25" s="613"/>
      <c r="D25" s="411"/>
      <c r="E25" s="358"/>
      <c r="F25" s="382" t="s">
        <v>25</v>
      </c>
      <c r="G25" s="35" t="e">
        <f ca="1">INDIRECT(ADDRESS(ROW()-1,COLUMN()))/($D24*'Data entry'!$C$2)</f>
        <v>#VALUE!</v>
      </c>
      <c r="H25" s="35" t="e">
        <f ca="1">INDIRECT(ADDRESS(ROW()-1,COLUMN()))/($D24*'Data entry'!$C$2)</f>
        <v>#VALUE!</v>
      </c>
      <c r="I25" s="35" t="e">
        <f ca="1">INDIRECT(ADDRESS(ROW()-1,COLUMN()))/($D24*'Data entry'!$C$2)</f>
        <v>#VALUE!</v>
      </c>
      <c r="J25" s="35" t="e">
        <f ca="1">INDIRECT(ADDRESS(ROW()-1,COLUMN()))/($D24*'Data entry'!$C$2)</f>
        <v>#VALUE!</v>
      </c>
      <c r="K25" s="35" t="e">
        <f ca="1">INDIRECT(ADDRESS(ROW()-1,COLUMN()))/($D24*'Data entry'!$C$2)</f>
        <v>#VALUE!</v>
      </c>
      <c r="L25" s="35" t="e">
        <f ca="1">INDIRECT(ADDRESS(ROW()-1,COLUMN()))/($D24*'Data entry'!$C$2)</f>
        <v>#VALUE!</v>
      </c>
      <c r="M25" s="371"/>
      <c r="N25" s="371"/>
      <c r="O25" s="371"/>
      <c r="P25" s="371"/>
      <c r="Q25" s="371"/>
      <c r="R25" s="371"/>
      <c r="S25" s="373"/>
      <c r="T25" s="373"/>
      <c r="U25" s="373"/>
      <c r="V25" s="377"/>
      <c r="W25" s="377"/>
      <c r="X25" s="377"/>
      <c r="Y25" s="377"/>
      <c r="Z25" s="377"/>
      <c r="AA25" s="377"/>
    </row>
    <row r="26" spans="1:27" ht="26.5" thickBot="1" x14ac:dyDescent="0.35">
      <c r="A26" s="621"/>
      <c r="B26" s="617" t="str">
        <f>'Data entry'!AV2</f>
        <v>Q1.2</v>
      </c>
      <c r="C26" s="633" t="s">
        <v>116</v>
      </c>
      <c r="D26" s="361" t="s">
        <v>51</v>
      </c>
      <c r="E26" s="358"/>
      <c r="F26" s="357" t="str">
        <f>'Data entry'!AV5</f>
        <v>Q1.2.1</v>
      </c>
      <c r="G26" s="32" t="str">
        <f>'Data entry'!AV107</f>
        <v>More girls than boys have been separated</v>
      </c>
      <c r="H26" s="32" t="str">
        <f>'Data entry'!AV108</f>
        <v>More boys than girls have been separated</v>
      </c>
      <c r="I26" s="32" t="str">
        <f>'Data entry'!AV109</f>
        <v>No clear difference</v>
      </c>
      <c r="J26" s="32" t="str">
        <f>'Data entry'!AV110</f>
        <v>Response not clear</v>
      </c>
      <c r="K26" s="383"/>
      <c r="L26" s="371"/>
      <c r="M26" s="371"/>
      <c r="N26" s="371"/>
      <c r="O26" s="371"/>
      <c r="P26" s="372"/>
      <c r="Q26" s="372"/>
      <c r="R26" s="372"/>
      <c r="S26" s="373"/>
      <c r="T26" s="373"/>
      <c r="U26" s="373"/>
      <c r="V26" s="373"/>
      <c r="W26" s="377"/>
      <c r="X26" s="377"/>
      <c r="Y26" s="377"/>
      <c r="Z26" s="377"/>
      <c r="AA26" s="377"/>
    </row>
    <row r="27" spans="1:27" ht="13.5" thickBot="1" x14ac:dyDescent="0.35">
      <c r="A27" s="621"/>
      <c r="B27" s="618"/>
      <c r="C27" s="609"/>
      <c r="D27" s="405" t="str">
        <f>IF('Data entry'!$C$2&gt;0,SUBTOTAL(3,('Data entry'!AV$6:AV$105))/ 'Data entry'!$C$2,"-")</f>
        <v>-</v>
      </c>
      <c r="E27" s="358"/>
      <c r="F27" s="381" t="s">
        <v>10</v>
      </c>
      <c r="G27" s="376">
        <f ca="1">SUMPRODUCT(('Data entry'!$AV$6:$AV$105=INDEX(INDIRECT(ADDRESS(ROW()-1,COLUMN())),0))*SUBTOTAL(3,OFFSET('Data entry'!$A$6,ROW('Data entry'!$A$6:'Data entry'!$A$105)-ROW('Data entry'!$A$6),)))</f>
        <v>0</v>
      </c>
      <c r="H27" s="376">
        <f ca="1">SUMPRODUCT(('Data entry'!$AV$6:$AV$105=INDEX(INDIRECT(ADDRESS(ROW()-1,COLUMN())),0))*SUBTOTAL(3,OFFSET('Data entry'!$A$6,ROW('Data entry'!$A$6:'Data entry'!$A$105)-ROW('Data entry'!$A$6),)))</f>
        <v>0</v>
      </c>
      <c r="I27" s="376">
        <f ca="1">SUMPRODUCT(('Data entry'!$AV$6:$AV$105=INDEX(INDIRECT(ADDRESS(ROW()-1,COLUMN())),0))*SUBTOTAL(3,OFFSET('Data entry'!$A$6,ROW('Data entry'!$A$6:'Data entry'!$A$105)-ROW('Data entry'!$A$6),)))</f>
        <v>0</v>
      </c>
      <c r="J27" s="376">
        <f ca="1">SUMPRODUCT(('Data entry'!$AV$6:$AV$105=INDEX(INDIRECT(ADDRESS(ROW()-1,COLUMN())),0))*SUBTOTAL(3,OFFSET('Data entry'!$A$6,ROW('Data entry'!$A$6:'Data entry'!$A$105)-ROW('Data entry'!$A$6),)))</f>
        <v>0</v>
      </c>
      <c r="K27" s="383"/>
      <c r="L27" s="384"/>
      <c r="M27" s="371"/>
      <c r="N27" s="371"/>
      <c r="O27" s="371"/>
      <c r="P27" s="372"/>
      <c r="Q27" s="372"/>
      <c r="R27" s="372"/>
      <c r="S27" s="373"/>
      <c r="T27" s="373"/>
      <c r="U27" s="373"/>
      <c r="V27" s="373"/>
      <c r="W27" s="377"/>
      <c r="X27" s="377"/>
      <c r="Y27" s="377"/>
      <c r="Z27" s="377"/>
      <c r="AA27" s="377"/>
    </row>
    <row r="28" spans="1:27" ht="13.5" thickBot="1" x14ac:dyDescent="0.35">
      <c r="A28" s="621"/>
      <c r="B28" s="618"/>
      <c r="C28" s="610"/>
      <c r="D28" s="411"/>
      <c r="E28" s="358"/>
      <c r="F28" s="382" t="s">
        <v>25</v>
      </c>
      <c r="G28" s="35" t="e">
        <f ca="1">INDIRECT(ADDRESS(ROW()-1,COLUMN()))/($D27*'Data entry'!$C$2)</f>
        <v>#VALUE!</v>
      </c>
      <c r="H28" s="35" t="e">
        <f ca="1">INDIRECT(ADDRESS(ROW()-1,COLUMN()))/($D27*'Data entry'!$C$2)</f>
        <v>#VALUE!</v>
      </c>
      <c r="I28" s="35" t="e">
        <f ca="1">INDIRECT(ADDRESS(ROW()-1,COLUMN()))/($D27*'Data entry'!$C$2)</f>
        <v>#VALUE!</v>
      </c>
      <c r="J28" s="35" t="e">
        <f ca="1">INDIRECT(ADDRESS(ROW()-1,COLUMN()))/($D27*'Data entry'!$C$2)</f>
        <v>#VALUE!</v>
      </c>
      <c r="K28" s="383"/>
      <c r="L28" s="384"/>
      <c r="M28" s="384"/>
      <c r="N28" s="371"/>
      <c r="O28" s="371"/>
      <c r="P28" s="372"/>
      <c r="Q28" s="372"/>
      <c r="R28" s="372"/>
      <c r="S28" s="373"/>
      <c r="T28" s="373"/>
      <c r="U28" s="373"/>
      <c r="V28" s="373"/>
      <c r="W28" s="377"/>
      <c r="X28" s="377"/>
      <c r="Y28" s="377"/>
      <c r="Z28" s="377"/>
      <c r="AA28" s="377"/>
    </row>
    <row r="29" spans="1:27" ht="26.5" thickBot="1" x14ac:dyDescent="0.35">
      <c r="A29" s="621"/>
      <c r="B29" s="618"/>
      <c r="C29" s="608" t="s">
        <v>26</v>
      </c>
      <c r="D29" s="361" t="s">
        <v>51</v>
      </c>
      <c r="E29" s="358"/>
      <c r="F29" s="357" t="str">
        <f>'Data entry'!AW5</f>
        <v>Q1.2.2</v>
      </c>
      <c r="G29" s="32" t="str">
        <f>'Data entry'!AW107</f>
        <v>Mainly under 5</v>
      </c>
      <c r="H29" s="32" t="str">
        <f>'Data entry'!AW108</f>
        <v>Mainly between 5 and 14</v>
      </c>
      <c r="I29" s="32" t="str">
        <f>'Data entry'!AW109</f>
        <v>Mainly under 14</v>
      </c>
      <c r="J29" s="32" t="str">
        <f>'Data entry'!AW110</f>
        <v>Mainly older than 14</v>
      </c>
      <c r="K29" s="32" t="str">
        <f>'Data entry'!AW111</f>
        <v>no clear difference</v>
      </c>
      <c r="L29" s="32" t="str">
        <f>'Data entry'!AW112</f>
        <v>Response not clear</v>
      </c>
      <c r="M29" s="383"/>
      <c r="N29" s="384"/>
      <c r="O29" s="371"/>
      <c r="P29" s="371"/>
      <c r="Q29" s="372"/>
      <c r="R29" s="372"/>
      <c r="S29" s="373"/>
      <c r="T29" s="373"/>
      <c r="U29" s="373"/>
      <c r="V29" s="373"/>
      <c r="W29" s="373"/>
      <c r="X29" s="377"/>
      <c r="Y29" s="377"/>
      <c r="Z29" s="377"/>
      <c r="AA29" s="377"/>
    </row>
    <row r="30" spans="1:27" ht="13.5" thickBot="1" x14ac:dyDescent="0.35">
      <c r="A30" s="621"/>
      <c r="B30" s="618"/>
      <c r="C30" s="609"/>
      <c r="D30" s="405" t="str">
        <f>IF('Data entry'!$C$2&gt;0,SUBTOTAL(3,('Data entry'!AW$6:AW$105))/ 'Data entry'!$C$2,"-")</f>
        <v>-</v>
      </c>
      <c r="E30" s="358"/>
      <c r="F30" s="381" t="s">
        <v>10</v>
      </c>
      <c r="G30" s="376">
        <f ca="1">SUMPRODUCT(('Data entry'!$AW$6:$AW$105=INDEX(INDIRECT(ADDRESS(ROW()-1,COLUMN())),0))*SUBTOTAL(3,OFFSET('Data entry'!$A$6,ROW('Data entry'!$A$6:'Data entry'!$A$105)-ROW('Data entry'!$A$6),)))</f>
        <v>0</v>
      </c>
      <c r="H30" s="376">
        <f ca="1">SUMPRODUCT(('Data entry'!$AW$6:$AW$105=INDEX(INDIRECT(ADDRESS(ROW()-1,COLUMN())),0))*SUBTOTAL(3,OFFSET('Data entry'!$A$6,ROW('Data entry'!$A$6:'Data entry'!$A$105)-ROW('Data entry'!$A$6),)))</f>
        <v>0</v>
      </c>
      <c r="I30" s="376">
        <f ca="1">SUMPRODUCT(('Data entry'!$AW$6:$AW$105=INDEX(INDIRECT(ADDRESS(ROW()-1,COLUMN())),0))*SUBTOTAL(3,OFFSET('Data entry'!$A$6,ROW('Data entry'!$A$6:'Data entry'!$A$105)-ROW('Data entry'!$A$6),)))</f>
        <v>0</v>
      </c>
      <c r="J30" s="376">
        <f ca="1">SUMPRODUCT(('Data entry'!$AW$6:$AW$105=INDEX(INDIRECT(ADDRESS(ROW()-1,COLUMN())),0))*SUBTOTAL(3,OFFSET('Data entry'!$A$6,ROW('Data entry'!$A$6:'Data entry'!$A$105)-ROW('Data entry'!$A$6),)))</f>
        <v>0</v>
      </c>
      <c r="K30" s="376">
        <f ca="1">SUMPRODUCT(('Data entry'!$AW$6:$AW$105=INDEX(INDIRECT(ADDRESS(ROW()-1,COLUMN())),0))*SUBTOTAL(3,OFFSET('Data entry'!$A$6,ROW('Data entry'!$A$6:'Data entry'!$A$105)-ROW('Data entry'!$A$6),)))</f>
        <v>0</v>
      </c>
      <c r="L30" s="376">
        <f ca="1">SUMPRODUCT(('Data entry'!$AW$6:$AW$105=INDEX(INDIRECT(ADDRESS(ROW()-1,COLUMN())),0))*SUBTOTAL(3,OFFSET('Data entry'!$A$6,ROW('Data entry'!$A$6:'Data entry'!$A$105)-ROW('Data entry'!$A$6),)))</f>
        <v>0</v>
      </c>
      <c r="M30" s="383"/>
      <c r="N30" s="371"/>
      <c r="O30" s="371"/>
      <c r="P30" s="371"/>
      <c r="Q30" s="372"/>
      <c r="R30" s="372"/>
      <c r="S30" s="373"/>
      <c r="T30" s="373"/>
      <c r="U30" s="373"/>
      <c r="V30" s="373"/>
      <c r="W30" s="373"/>
      <c r="X30" s="377"/>
      <c r="Y30" s="377"/>
      <c r="Z30" s="377"/>
      <c r="AA30" s="377"/>
    </row>
    <row r="31" spans="1:27" ht="13.5" thickBot="1" x14ac:dyDescent="0.35">
      <c r="A31" s="621"/>
      <c r="B31" s="619"/>
      <c r="C31" s="610"/>
      <c r="D31" s="411"/>
      <c r="E31" s="358"/>
      <c r="F31" s="382" t="s">
        <v>25</v>
      </c>
      <c r="G31" s="35" t="e">
        <f ca="1">INDIRECT(ADDRESS(ROW()-1,COLUMN()))/($D30*'Data entry'!$C$2)</f>
        <v>#VALUE!</v>
      </c>
      <c r="H31" s="35" t="e">
        <f ca="1">INDIRECT(ADDRESS(ROW()-1,COLUMN()))/($D30*'Data entry'!$C$2)</f>
        <v>#VALUE!</v>
      </c>
      <c r="I31" s="35" t="e">
        <f ca="1">INDIRECT(ADDRESS(ROW()-1,COLUMN()))/($D30*'Data entry'!$C$2)</f>
        <v>#VALUE!</v>
      </c>
      <c r="J31" s="35" t="e">
        <f ca="1">INDIRECT(ADDRESS(ROW()-1,COLUMN()))/($D30*'Data entry'!$C$2)</f>
        <v>#VALUE!</v>
      </c>
      <c r="K31" s="35" t="e">
        <f ca="1">INDIRECT(ADDRESS(ROW()-1,COLUMN()))/($D30*'Data entry'!$C$2)</f>
        <v>#VALUE!</v>
      </c>
      <c r="L31" s="35" t="e">
        <f ca="1">INDIRECT(ADDRESS(ROW()-1,COLUMN()))/($D30*'Data entry'!$C$2)</f>
        <v>#VALUE!</v>
      </c>
      <c r="M31" s="383"/>
      <c r="N31" s="384"/>
      <c r="O31" s="371"/>
      <c r="P31" s="371"/>
      <c r="Q31" s="371"/>
      <c r="R31" s="371"/>
      <c r="S31" s="371"/>
      <c r="T31" s="371"/>
      <c r="U31" s="373"/>
      <c r="V31" s="373"/>
      <c r="W31" s="373"/>
      <c r="X31" s="377"/>
      <c r="Y31" s="377"/>
      <c r="Z31" s="377"/>
      <c r="AA31" s="377"/>
    </row>
    <row r="32" spans="1:27" ht="26.5" thickBot="1" x14ac:dyDescent="0.35">
      <c r="A32" s="621"/>
      <c r="B32" s="654">
        <f>'Data entry'!AX2</f>
        <v>1.3</v>
      </c>
      <c r="C32" s="657" t="str">
        <f>'Data entry'!AX4</f>
        <v>Are there any young children or infants separated?</v>
      </c>
      <c r="D32" s="361" t="s">
        <v>51</v>
      </c>
      <c r="E32" s="358"/>
      <c r="F32" s="380"/>
      <c r="G32" s="33" t="str">
        <f>'Data entry'!AX107</f>
        <v>Yes</v>
      </c>
      <c r="H32" s="106" t="str">
        <f>'Data entry'!AX108</f>
        <v>No</v>
      </c>
      <c r="I32" s="106" t="str">
        <f>'Data entry'!AX109</f>
        <v>Response not clear</v>
      </c>
      <c r="J32" s="384"/>
      <c r="K32" s="388"/>
      <c r="L32" s="388"/>
      <c r="M32" s="371"/>
      <c r="N32" s="371"/>
      <c r="O32" s="371"/>
      <c r="P32" s="371"/>
      <c r="Q32" s="371"/>
      <c r="R32" s="371"/>
      <c r="S32" s="371"/>
      <c r="T32" s="373"/>
      <c r="U32" s="373"/>
      <c r="V32" s="373"/>
      <c r="W32" s="377"/>
      <c r="X32" s="377"/>
      <c r="Y32" s="377"/>
      <c r="Z32" s="377"/>
      <c r="AA32" s="377"/>
    </row>
    <row r="33" spans="1:30" ht="13.5" thickBot="1" x14ac:dyDescent="0.35">
      <c r="A33" s="621"/>
      <c r="B33" s="655"/>
      <c r="C33" s="658"/>
      <c r="D33" s="405" t="str">
        <f>IF('Data entry'!$C$2&gt;0,SUBTOTAL(3,('Data entry'!AX$6:AX$105))/ 'Data entry'!$C$2,"-")</f>
        <v>-</v>
      </c>
      <c r="E33" s="358"/>
      <c r="F33" s="381" t="s">
        <v>28</v>
      </c>
      <c r="G33" s="376">
        <f ca="1">SUMPRODUCT(('Data entry'!$AX$6:$AX$105=INDEX(INDIRECT(ADDRESS(ROW()-1,COLUMN())),0))*SUBTOTAL(3,OFFSET('Data entry'!$A$6,ROW('Data entry'!$A$6:'Data entry'!$A$105)-ROW('Data entry'!$A$6),)))</f>
        <v>0</v>
      </c>
      <c r="H33" s="376">
        <f ca="1">SUMPRODUCT(('Data entry'!$AX$6:$AX$105=INDEX(INDIRECT(ADDRESS(ROW()-1,COLUMN())),0))*SUBTOTAL(3,OFFSET('Data entry'!$A$6,ROW('Data entry'!$A$6:'Data entry'!$A$105)-ROW('Data entry'!$A$6),)))</f>
        <v>0</v>
      </c>
      <c r="I33" s="376">
        <f ca="1">SUMPRODUCT(('Data entry'!$AX$6:$AX$105=INDEX(INDIRECT(ADDRESS(ROW()-1,COLUMN())),0))*SUBTOTAL(3,OFFSET('Data entry'!$A$6,ROW('Data entry'!$A$6:'Data entry'!$A$105)-ROW('Data entry'!$A$6),)))</f>
        <v>0</v>
      </c>
      <c r="J33" s="384"/>
      <c r="K33" s="388"/>
      <c r="L33" s="388"/>
      <c r="M33" s="371"/>
      <c r="N33" s="371"/>
      <c r="O33" s="371"/>
      <c r="P33" s="371"/>
      <c r="Q33" s="371"/>
      <c r="R33" s="371"/>
      <c r="S33" s="371"/>
      <c r="T33" s="373"/>
      <c r="U33" s="373"/>
      <c r="V33" s="373"/>
      <c r="W33" s="377"/>
      <c r="X33" s="377"/>
      <c r="Y33" s="377"/>
      <c r="Z33" s="377"/>
      <c r="AA33" s="377"/>
    </row>
    <row r="34" spans="1:30" ht="13.5" thickBot="1" x14ac:dyDescent="0.35">
      <c r="A34" s="621"/>
      <c r="B34" s="656"/>
      <c r="C34" s="659"/>
      <c r="D34" s="411"/>
      <c r="E34" s="358"/>
      <c r="F34" s="382" t="s">
        <v>25</v>
      </c>
      <c r="G34" s="35" t="e">
        <f ca="1">INDIRECT(ADDRESS(ROW()-1,COLUMN()))/($D33*'Data entry'!$C$2)</f>
        <v>#VALUE!</v>
      </c>
      <c r="H34" s="35" t="e">
        <f ca="1">INDIRECT(ADDRESS(ROW()-1,COLUMN()))/($D33*'Data entry'!$C$2)</f>
        <v>#VALUE!</v>
      </c>
      <c r="I34" s="35" t="e">
        <f ca="1">INDIRECT(ADDRESS(ROW()-1,COLUMN()))/($D33*'Data entry'!$C$2)</f>
        <v>#VALUE!</v>
      </c>
      <c r="J34" s="384"/>
      <c r="K34" s="388"/>
      <c r="L34" s="388"/>
      <c r="M34" s="372"/>
      <c r="N34" s="371"/>
      <c r="O34" s="371"/>
      <c r="P34" s="371"/>
      <c r="Q34" s="371"/>
      <c r="R34" s="371"/>
      <c r="S34" s="371"/>
      <c r="T34" s="373"/>
      <c r="U34" s="373"/>
      <c r="V34" s="373"/>
      <c r="W34" s="377"/>
      <c r="X34" s="377"/>
      <c r="Y34" s="377"/>
      <c r="Z34" s="377"/>
      <c r="AA34" s="377"/>
    </row>
    <row r="35" spans="1:30" ht="17.25" customHeight="1" thickBot="1" x14ac:dyDescent="0.35">
      <c r="A35" s="621"/>
      <c r="B35" s="622" t="str">
        <f>'Data entry'!AY2</f>
        <v>Q1.4</v>
      </c>
      <c r="C35" s="657" t="str">
        <f>'Data entry'!AY4</f>
        <v>Unaccompanied children?</v>
      </c>
      <c r="D35" s="361" t="s">
        <v>51</v>
      </c>
      <c r="E35" s="358"/>
      <c r="F35" s="380"/>
      <c r="G35" s="33" t="str">
        <f>'Data entry'!AY107</f>
        <v>Yes</v>
      </c>
      <c r="H35" s="106" t="str">
        <f>'Data entry'!AY108</f>
        <v>No</v>
      </c>
      <c r="I35" s="106" t="str">
        <f>'Data entry'!AY109</f>
        <v>Response not clear</v>
      </c>
      <c r="J35" s="383"/>
      <c r="K35" s="371"/>
      <c r="L35" s="371"/>
      <c r="M35" s="372"/>
      <c r="N35" s="372"/>
      <c r="O35" s="372"/>
      <c r="P35" s="372"/>
      <c r="Q35" s="372"/>
      <c r="R35" s="372"/>
      <c r="S35" s="373"/>
      <c r="T35" s="373"/>
      <c r="U35" s="373"/>
      <c r="V35" s="373"/>
      <c r="W35" s="377"/>
      <c r="X35" s="377"/>
      <c r="Y35" s="377"/>
      <c r="Z35" s="377"/>
      <c r="AA35" s="377"/>
    </row>
    <row r="36" spans="1:30" ht="15" customHeight="1" thickBot="1" x14ac:dyDescent="0.35">
      <c r="A36" s="621"/>
      <c r="B36" s="623"/>
      <c r="C36" s="658"/>
      <c r="D36" s="405" t="str">
        <f>IF('Data entry'!$C$2&gt;0,SUBTOTAL(3,('Data entry'!AY$6:AY$105))/ 'Data entry'!$C$2,"-")</f>
        <v>-</v>
      </c>
      <c r="E36" s="358"/>
      <c r="F36" s="381" t="s">
        <v>32</v>
      </c>
      <c r="G36" s="376">
        <f ca="1">SUMPRODUCT(('Data entry'!$AY$6:$AY$105=INDEX(INDIRECT(ADDRESS(ROW()-1,COLUMN())),0))*SUBTOTAL(3,OFFSET('Data entry'!$A$6,ROW('Data entry'!$A$6:'Data entry'!$A$105)-ROW('Data entry'!$A$6),)))</f>
        <v>0</v>
      </c>
      <c r="H36" s="376">
        <f ca="1">SUMPRODUCT(('Data entry'!$AY$6:$AY$105=INDEX(INDIRECT(ADDRESS(ROW()-1,COLUMN())),0))*SUBTOTAL(3,OFFSET('Data entry'!$A$6,ROW('Data entry'!$A$6:'Data entry'!$A$105)-ROW('Data entry'!$A$6),)))</f>
        <v>0</v>
      </c>
      <c r="I36" s="376">
        <f ca="1">SUMPRODUCT(('Data entry'!$AY$6:$AY$105=INDEX(INDIRECT(ADDRESS(ROW()-1,COLUMN())),0))*SUBTOTAL(3,OFFSET('Data entry'!$A$6,ROW('Data entry'!$A$6:'Data entry'!$A$105)-ROW('Data entry'!$A$6),)))</f>
        <v>0</v>
      </c>
      <c r="J36" s="383"/>
      <c r="K36" s="371"/>
      <c r="L36" s="371"/>
      <c r="M36" s="372"/>
      <c r="N36" s="372"/>
      <c r="O36" s="372"/>
      <c r="P36" s="372"/>
      <c r="Q36" s="372"/>
      <c r="R36" s="372"/>
      <c r="S36" s="373"/>
      <c r="T36" s="373"/>
      <c r="U36" s="373"/>
      <c r="V36" s="373"/>
      <c r="W36" s="377"/>
      <c r="X36" s="377"/>
      <c r="Y36" s="377"/>
      <c r="Z36" s="389"/>
      <c r="AA36" s="389"/>
      <c r="AB36" s="371"/>
      <c r="AC36" s="377"/>
      <c r="AD36" s="377"/>
    </row>
    <row r="37" spans="1:30" ht="15" customHeight="1" thickBot="1" x14ac:dyDescent="0.35">
      <c r="A37" s="621"/>
      <c r="B37" s="624"/>
      <c r="C37" s="659"/>
      <c r="D37" s="411"/>
      <c r="E37" s="358"/>
      <c r="F37" s="382" t="s">
        <v>27</v>
      </c>
      <c r="G37" s="35" t="e">
        <f ca="1">INDIRECT(ADDRESS(ROW()-1,COLUMN()))/($D36*'Data entry'!$C$2)</f>
        <v>#VALUE!</v>
      </c>
      <c r="H37" s="35" t="e">
        <f ca="1">INDIRECT(ADDRESS(ROW()-1,COLUMN()))/($D36*'Data entry'!$C$2)</f>
        <v>#VALUE!</v>
      </c>
      <c r="I37" s="35" t="e">
        <f ca="1">INDIRECT(ADDRESS(ROW()-1,COLUMN()))/($D36*'Data entry'!$C$2)</f>
        <v>#VALUE!</v>
      </c>
      <c r="J37" s="383"/>
      <c r="K37" s="371"/>
      <c r="L37" s="371"/>
      <c r="M37" s="372"/>
      <c r="N37" s="372"/>
      <c r="O37" s="372"/>
      <c r="P37" s="372"/>
      <c r="Q37" s="372"/>
      <c r="R37" s="372"/>
      <c r="S37" s="373"/>
      <c r="T37" s="373"/>
      <c r="U37" s="373"/>
      <c r="V37" s="373"/>
      <c r="W37" s="377"/>
      <c r="X37" s="377"/>
      <c r="Y37" s="377"/>
      <c r="Z37" s="377"/>
      <c r="AA37" s="377"/>
      <c r="AB37" s="377"/>
      <c r="AC37" s="377"/>
      <c r="AD37" s="377"/>
    </row>
    <row r="38" spans="1:30" ht="26.5" thickBot="1" x14ac:dyDescent="0.35">
      <c r="A38" s="621"/>
      <c r="B38" s="622" t="str">
        <f>'Data entry'!AZ2</f>
        <v>Q1.4.1</v>
      </c>
      <c r="C38" s="611" t="str">
        <f>'Data entry'!AZ4</f>
        <v>How many unaccompanied children?</v>
      </c>
      <c r="D38" s="361" t="s">
        <v>51</v>
      </c>
      <c r="E38" s="358"/>
      <c r="F38" s="356"/>
      <c r="G38" s="385" t="str">
        <f>'Data entry'!AZ107</f>
        <v>1-5</v>
      </c>
      <c r="H38" s="390" t="str">
        <f>'Data entry'!AZ108</f>
        <v>5-10</v>
      </c>
      <c r="I38" s="390" t="str">
        <f>'Data entry'!AZ109</f>
        <v>10-20</v>
      </c>
      <c r="J38" s="390" t="str">
        <f>'Data entry'!AZ110</f>
        <v>20-50</v>
      </c>
      <c r="K38" s="390" t="str">
        <f>'Data entry'!AZ111</f>
        <v>&gt;50</v>
      </c>
      <c r="L38" s="390" t="str">
        <f>'Data entry'!AZ112</f>
        <v>Response not clear</v>
      </c>
      <c r="M38" s="383"/>
      <c r="N38" s="371"/>
      <c r="O38" s="371"/>
      <c r="P38" s="371"/>
      <c r="Q38" s="371"/>
      <c r="R38" s="371"/>
      <c r="S38" s="371"/>
      <c r="T38" s="373"/>
      <c r="U38" s="373"/>
      <c r="V38" s="373"/>
      <c r="W38" s="377"/>
      <c r="X38" s="377"/>
      <c r="Y38" s="377"/>
      <c r="Z38" s="377"/>
      <c r="AA38" s="377"/>
      <c r="AB38" s="377"/>
      <c r="AC38" s="377"/>
      <c r="AD38" s="377"/>
    </row>
    <row r="39" spans="1:30" ht="13.5" thickBot="1" x14ac:dyDescent="0.35">
      <c r="A39" s="621"/>
      <c r="B39" s="623"/>
      <c r="C39" s="612"/>
      <c r="D39" s="405" t="str">
        <f>IF('Data entry'!$C$2&gt;0,SUBTOTAL(3,('Data entry'!AZ$6:AZ$105))/ 'Data entry'!$C$2,"-")</f>
        <v>-</v>
      </c>
      <c r="E39" s="358"/>
      <c r="F39" s="381" t="s">
        <v>10</v>
      </c>
      <c r="G39" s="376">
        <f ca="1">SUMPRODUCT(('Data entry'!$AZ$6:$AZ$105=INDEX(INDIRECT(ADDRESS(ROW()-1,COLUMN())),0))*SUBTOTAL(3,OFFSET('Data entry'!$A$6,ROW('Data entry'!$A$6:'Data entry'!$A$105)-ROW('Data entry'!$A$6),)))</f>
        <v>0</v>
      </c>
      <c r="H39" s="376">
        <f ca="1">SUMPRODUCT(('Data entry'!$AZ$6:$AZ$105=INDEX(INDIRECT(ADDRESS(ROW()-1,COLUMN())),0))*SUBTOTAL(3,OFFSET('Data entry'!$A$6,ROW('Data entry'!$A$6:'Data entry'!$A$105)-ROW('Data entry'!$A$6),)))</f>
        <v>0</v>
      </c>
      <c r="I39" s="376">
        <f ca="1">SUMPRODUCT(('Data entry'!$AZ$6:$AZ$105=INDEX(INDIRECT(ADDRESS(ROW()-1,COLUMN())),0))*SUBTOTAL(3,OFFSET('Data entry'!$A$6,ROW('Data entry'!$A$6:'Data entry'!$A$105)-ROW('Data entry'!$A$6),)))</f>
        <v>0</v>
      </c>
      <c r="J39" s="376">
        <f ca="1">SUMPRODUCT(('Data entry'!$AZ$6:$AZ$105=INDEX(INDIRECT(ADDRESS(ROW()-1,COLUMN())),0))*SUBTOTAL(3,OFFSET('Data entry'!$A$6,ROW('Data entry'!$A$6:'Data entry'!$A$105)-ROW('Data entry'!$A$6),)))</f>
        <v>0</v>
      </c>
      <c r="K39" s="376">
        <f ca="1">SUMPRODUCT(('Data entry'!$AZ$6:$AZ$105=INDEX(INDIRECT(ADDRESS(ROW()-1,COLUMN())),0))*SUBTOTAL(3,OFFSET('Data entry'!$A$6,ROW('Data entry'!$A$6:'Data entry'!$A$105)-ROW('Data entry'!$A$6),)))</f>
        <v>0</v>
      </c>
      <c r="L39" s="376">
        <f ca="1">SUMPRODUCT(('Data entry'!$AZ$6:$AZ$105=INDEX(INDIRECT(ADDRESS(ROW()-1,COLUMN())),0))*SUBTOTAL(3,OFFSET('Data entry'!$A$6,ROW('Data entry'!$A$6:'Data entry'!$A$105)-ROW('Data entry'!$A$6),)))</f>
        <v>0</v>
      </c>
      <c r="M39" s="383"/>
      <c r="N39" s="371"/>
      <c r="O39" s="371"/>
      <c r="P39" s="371"/>
      <c r="Q39" s="371"/>
      <c r="R39" s="371"/>
      <c r="S39" s="371"/>
      <c r="T39" s="373"/>
      <c r="U39" s="373"/>
      <c r="V39" s="373"/>
      <c r="W39" s="377"/>
      <c r="X39" s="391"/>
      <c r="Y39" s="392"/>
      <c r="Z39" s="392"/>
      <c r="AA39" s="392"/>
      <c r="AB39" s="371"/>
      <c r="AC39" s="371"/>
      <c r="AD39" s="377"/>
    </row>
    <row r="40" spans="1:30" ht="13.5" thickBot="1" x14ac:dyDescent="0.35">
      <c r="A40" s="621"/>
      <c r="B40" s="624"/>
      <c r="C40" s="613"/>
      <c r="D40" s="411"/>
      <c r="E40" s="358"/>
      <c r="F40" s="382" t="s">
        <v>25</v>
      </c>
      <c r="G40" s="35" t="e">
        <f ca="1">INDIRECT(ADDRESS(ROW()-1,COLUMN()))/($D39*'Data entry'!$C$2)</f>
        <v>#VALUE!</v>
      </c>
      <c r="H40" s="35" t="e">
        <f ca="1">INDIRECT(ADDRESS(ROW()-1,COLUMN()))/($D39*'Data entry'!$C$2)</f>
        <v>#VALUE!</v>
      </c>
      <c r="I40" s="35" t="e">
        <f ca="1">INDIRECT(ADDRESS(ROW()-1,COLUMN()))/($D39*'Data entry'!$C$2)</f>
        <v>#VALUE!</v>
      </c>
      <c r="J40" s="35" t="e">
        <f ca="1">INDIRECT(ADDRESS(ROW()-1,COLUMN()))/($D39*'Data entry'!$C$2)</f>
        <v>#VALUE!</v>
      </c>
      <c r="K40" s="35" t="e">
        <f ca="1">INDIRECT(ADDRESS(ROW()-1,COLUMN()))/($D39*'Data entry'!$C$2)</f>
        <v>#VALUE!</v>
      </c>
      <c r="L40" s="35" t="e">
        <f ca="1">INDIRECT(ADDRESS(ROW()-1,COLUMN()))/($D39*'Data entry'!$C$2)</f>
        <v>#VALUE!</v>
      </c>
      <c r="M40" s="383"/>
      <c r="N40" s="371"/>
      <c r="O40" s="371"/>
      <c r="P40" s="371"/>
      <c r="Q40" s="371"/>
      <c r="R40" s="371"/>
      <c r="S40" s="371"/>
      <c r="T40" s="373"/>
      <c r="U40" s="373"/>
      <c r="V40" s="373"/>
      <c r="W40" s="377"/>
      <c r="X40" s="377"/>
      <c r="Y40" s="377"/>
      <c r="Z40" s="377"/>
      <c r="AA40" s="377"/>
      <c r="AB40" s="377"/>
      <c r="AC40" s="377"/>
      <c r="AD40" s="377"/>
    </row>
    <row r="41" spans="1:30" ht="39.5" thickBot="1" x14ac:dyDescent="0.35">
      <c r="A41" s="621"/>
      <c r="B41" s="617" t="str">
        <f>'Data entry'!BA2</f>
        <v>Q1.4.2</v>
      </c>
      <c r="C41" s="633" t="s">
        <v>117</v>
      </c>
      <c r="D41" s="361" t="s">
        <v>51</v>
      </c>
      <c r="E41" s="358"/>
      <c r="F41" s="356" t="str">
        <f>'Data entry'!BA5</f>
        <v>Q1.4.2.1</v>
      </c>
      <c r="G41" s="32" t="str">
        <f>'Data entry'!BA107</f>
        <v>There are more unaccompanied girls than boys</v>
      </c>
      <c r="H41" s="32" t="str">
        <f>'Data entry'!BA108</f>
        <v>There are more unaccompanied boys than girls</v>
      </c>
      <c r="I41" s="32" t="str">
        <f>'Data entry'!BA109</f>
        <v>no clear difference</v>
      </c>
      <c r="J41" s="32" t="str">
        <f>'Data entry'!BA110</f>
        <v>Response not clear</v>
      </c>
      <c r="K41" s="383"/>
      <c r="L41" s="371"/>
      <c r="M41" s="371"/>
      <c r="N41" s="371"/>
      <c r="O41" s="371"/>
      <c r="P41" s="372"/>
      <c r="Q41" s="372"/>
      <c r="R41" s="372"/>
      <c r="S41" s="373"/>
      <c r="T41" s="373"/>
      <c r="U41" s="373"/>
      <c r="V41" s="373"/>
      <c r="W41" s="377"/>
      <c r="X41" s="377"/>
      <c r="Y41" s="377"/>
      <c r="Z41" s="377"/>
      <c r="AA41" s="377"/>
    </row>
    <row r="42" spans="1:30" ht="13.5" thickBot="1" x14ac:dyDescent="0.35">
      <c r="A42" s="621"/>
      <c r="B42" s="618"/>
      <c r="C42" s="609"/>
      <c r="D42" s="405" t="str">
        <f>IF('Data entry'!$C$2&gt;0,SUBTOTAL(3,('Data entry'!BA$6:BA$105))/ 'Data entry'!$C$2,"-")</f>
        <v>-</v>
      </c>
      <c r="E42" s="358"/>
      <c r="F42" s="381" t="s">
        <v>10</v>
      </c>
      <c r="G42" s="376">
        <f ca="1">SUMPRODUCT(('Data entry'!$BA$6:$BA$105=INDEX(INDIRECT(ADDRESS(ROW()-1,COLUMN())),0))*SUBTOTAL(3,OFFSET('Data entry'!$A$6,ROW('Data entry'!$A$6:'Data entry'!$A$105)-ROW('Data entry'!$A$6),)))</f>
        <v>0</v>
      </c>
      <c r="H42" s="376">
        <f ca="1">SUMPRODUCT(('Data entry'!$BA$6:$BA$105=INDEX(INDIRECT(ADDRESS(ROW()-1,COLUMN())),0))*SUBTOTAL(3,OFFSET('Data entry'!$A$6,ROW('Data entry'!$A$6:'Data entry'!$A$105)-ROW('Data entry'!$A$6),)))</f>
        <v>0</v>
      </c>
      <c r="I42" s="376">
        <f ca="1">SUMPRODUCT(('Data entry'!$BA$6:$BA$105=INDEX(INDIRECT(ADDRESS(ROW()-1,COLUMN())),0))*SUBTOTAL(3,OFFSET('Data entry'!$A$6,ROW('Data entry'!$A$6:'Data entry'!$A$105)-ROW('Data entry'!$A$6),)))</f>
        <v>0</v>
      </c>
      <c r="J42" s="376">
        <f ca="1">SUMPRODUCT(('Data entry'!$BA$6:$BA$105=INDEX(INDIRECT(ADDRESS(ROW()-1,COLUMN())),0))*SUBTOTAL(3,OFFSET('Data entry'!$A$6,ROW('Data entry'!$A$6:'Data entry'!$A$105)-ROW('Data entry'!$A$6),)))</f>
        <v>0</v>
      </c>
      <c r="K42" s="383"/>
      <c r="L42" s="384"/>
      <c r="M42" s="371"/>
      <c r="N42" s="371"/>
      <c r="O42" s="371"/>
      <c r="P42" s="372"/>
      <c r="Q42" s="372"/>
      <c r="R42" s="372"/>
      <c r="S42" s="373"/>
      <c r="T42" s="373"/>
      <c r="U42" s="373"/>
      <c r="V42" s="373"/>
      <c r="W42" s="377"/>
      <c r="X42" s="377"/>
      <c r="Y42" s="377"/>
      <c r="Z42" s="377"/>
      <c r="AA42" s="377"/>
    </row>
    <row r="43" spans="1:30" ht="13.5" thickBot="1" x14ac:dyDescent="0.35">
      <c r="A43" s="621"/>
      <c r="B43" s="618"/>
      <c r="C43" s="610"/>
      <c r="D43" s="411"/>
      <c r="E43" s="358"/>
      <c r="F43" s="382" t="s">
        <v>25</v>
      </c>
      <c r="G43" s="35" t="e">
        <f ca="1">INDIRECT(ADDRESS(ROW()-1,COLUMN()))/($D42*'Data entry'!$C$2)</f>
        <v>#VALUE!</v>
      </c>
      <c r="H43" s="35" t="e">
        <f ca="1">INDIRECT(ADDRESS(ROW()-1,COLUMN()))/($D42*'Data entry'!$C$2)</f>
        <v>#VALUE!</v>
      </c>
      <c r="I43" s="35" t="e">
        <f ca="1">INDIRECT(ADDRESS(ROW()-1,COLUMN()))/($D42*'Data entry'!$C$2)</f>
        <v>#VALUE!</v>
      </c>
      <c r="J43" s="35" t="e">
        <f ca="1">INDIRECT(ADDRESS(ROW()-1,COLUMN()))/($D42*'Data entry'!$C$2)</f>
        <v>#VALUE!</v>
      </c>
      <c r="K43" s="383"/>
      <c r="L43" s="384"/>
      <c r="M43" s="384"/>
      <c r="N43" s="371"/>
      <c r="O43" s="371"/>
      <c r="P43" s="372"/>
      <c r="Q43" s="372"/>
      <c r="R43" s="372"/>
      <c r="S43" s="373"/>
      <c r="T43" s="373"/>
      <c r="U43" s="373"/>
      <c r="V43" s="373"/>
      <c r="W43" s="377"/>
      <c r="X43" s="377"/>
      <c r="Y43" s="377"/>
      <c r="Z43" s="377"/>
      <c r="AA43" s="377"/>
    </row>
    <row r="44" spans="1:30" ht="21.75" customHeight="1" thickBot="1" x14ac:dyDescent="0.35">
      <c r="A44" s="621"/>
      <c r="B44" s="618"/>
      <c r="C44" s="633" t="s">
        <v>118</v>
      </c>
      <c r="D44" s="361" t="s">
        <v>51</v>
      </c>
      <c r="E44" s="358"/>
      <c r="F44" s="356" t="str">
        <f>'Data entry'!BB5</f>
        <v>Q1.4.2.2</v>
      </c>
      <c r="G44" s="32" t="str">
        <f>'Data entry'!BB107</f>
        <v>Unaccompanied children are mainly under 5</v>
      </c>
      <c r="H44" s="32" t="str">
        <f>'Data entry'!BB108</f>
        <v>Unaccompanied children are mainly between 5 and 14</v>
      </c>
      <c r="I44" s="32" t="str">
        <f>'Data entry'!BB109</f>
        <v>Unaccompanied children are mainly 14 and older</v>
      </c>
      <c r="J44" s="32" t="str">
        <f>'Data entry'!BB110</f>
        <v>no clear difference</v>
      </c>
      <c r="K44" s="32" t="str">
        <f>'Data entry'!BB111</f>
        <v>Response not clear</v>
      </c>
      <c r="L44" s="383"/>
      <c r="M44" s="384"/>
      <c r="N44" s="371"/>
      <c r="O44" s="371"/>
      <c r="P44" s="372"/>
      <c r="Q44" s="372"/>
      <c r="R44" s="372"/>
      <c r="S44" s="373"/>
      <c r="T44" s="373"/>
      <c r="U44" s="373"/>
      <c r="V44" s="373"/>
      <c r="W44" s="377"/>
      <c r="X44" s="377"/>
      <c r="Y44" s="377"/>
      <c r="Z44" s="377"/>
      <c r="AA44" s="377"/>
    </row>
    <row r="45" spans="1:30" ht="13.5" thickBot="1" x14ac:dyDescent="0.35">
      <c r="A45" s="621"/>
      <c r="B45" s="618"/>
      <c r="C45" s="609"/>
      <c r="D45" s="405" t="str">
        <f>IF('Data entry'!$C$2&gt;0,SUBTOTAL(3,('Data entry'!BB$6:BB$105))/ 'Data entry'!$C$2,"-")</f>
        <v>-</v>
      </c>
      <c r="E45" s="358"/>
      <c r="F45" s="381" t="s">
        <v>10</v>
      </c>
      <c r="G45" s="376">
        <f ca="1">SUMPRODUCT(('Data entry'!$BB$6:$BB$105=INDEX(INDIRECT(ADDRESS(ROW()-1,COLUMN())),0))*SUBTOTAL(3,OFFSET('Data entry'!$A$6,ROW('Data entry'!$A$6:'Data entry'!$A$105)-ROW('Data entry'!$A$6),)))</f>
        <v>0</v>
      </c>
      <c r="H45" s="376">
        <f ca="1">SUMPRODUCT(('Data entry'!$BB$6:$BB$105=INDEX(INDIRECT(ADDRESS(ROW()-1,COLUMN())),0))*SUBTOTAL(3,OFFSET('Data entry'!$A$6,ROW('Data entry'!$A$6:'Data entry'!$A$105)-ROW('Data entry'!$A$6),)))</f>
        <v>0</v>
      </c>
      <c r="I45" s="376">
        <f ca="1">SUMPRODUCT(('Data entry'!$BB$6:$BB$105=INDEX(INDIRECT(ADDRESS(ROW()-1,COLUMN())),0))*SUBTOTAL(3,OFFSET('Data entry'!$A$6,ROW('Data entry'!$A$6:'Data entry'!$A$105)-ROW('Data entry'!$A$6),)))</f>
        <v>0</v>
      </c>
      <c r="J45" s="376">
        <f ca="1">SUMPRODUCT(('Data entry'!$BB$6:$BB$105=INDEX(INDIRECT(ADDRESS(ROW()-1,COLUMN())),0))*SUBTOTAL(3,OFFSET('Data entry'!$A$6,ROW('Data entry'!$A$6:'Data entry'!$A$105)-ROW('Data entry'!$A$6),)))</f>
        <v>0</v>
      </c>
      <c r="K45" s="376">
        <f ca="1">SUMPRODUCT(('Data entry'!$BB$6:$BB$105=INDEX(INDIRECT(ADDRESS(ROW()-1,COLUMN())),0))*SUBTOTAL(3,OFFSET('Data entry'!$A$6,ROW('Data entry'!$A$6:'Data entry'!$A$105)-ROW('Data entry'!$A$6),)))</f>
        <v>0</v>
      </c>
      <c r="L45" s="383"/>
      <c r="M45" s="371"/>
      <c r="N45" s="371"/>
      <c r="O45" s="371"/>
      <c r="P45" s="372"/>
      <c r="Q45" s="372"/>
      <c r="R45" s="372"/>
      <c r="S45" s="373"/>
      <c r="T45" s="373"/>
      <c r="U45" s="373"/>
      <c r="V45" s="373"/>
      <c r="W45" s="377"/>
      <c r="X45" s="377"/>
      <c r="Y45" s="377"/>
      <c r="Z45" s="377"/>
      <c r="AA45" s="377"/>
    </row>
    <row r="46" spans="1:30" ht="13.5" thickBot="1" x14ac:dyDescent="0.35">
      <c r="A46" s="621"/>
      <c r="B46" s="619"/>
      <c r="C46" s="610"/>
      <c r="D46" s="411"/>
      <c r="E46" s="358"/>
      <c r="F46" s="382" t="s">
        <v>25</v>
      </c>
      <c r="G46" s="35" t="e">
        <f ca="1">INDIRECT(ADDRESS(ROW()-1,COLUMN()))/($D45*'Data entry'!$C$2)</f>
        <v>#VALUE!</v>
      </c>
      <c r="H46" s="35" t="e">
        <f ca="1">INDIRECT(ADDRESS(ROW()-1,COLUMN()))/($D45*'Data entry'!$C$2)</f>
        <v>#VALUE!</v>
      </c>
      <c r="I46" s="35" t="e">
        <f ca="1">INDIRECT(ADDRESS(ROW()-1,COLUMN()))/($D45*'Data entry'!$C$2)</f>
        <v>#VALUE!</v>
      </c>
      <c r="J46" s="35" t="e">
        <f ca="1">INDIRECT(ADDRESS(ROW()-1,COLUMN()))/($D45*'Data entry'!$C$2)</f>
        <v>#VALUE!</v>
      </c>
      <c r="K46" s="35" t="e">
        <f ca="1">INDIRECT(ADDRESS(ROW()-1,COLUMN()))/($D45*'Data entry'!$C$2)</f>
        <v>#VALUE!</v>
      </c>
      <c r="L46" s="383"/>
      <c r="M46" s="384"/>
      <c r="N46" s="371"/>
      <c r="O46" s="371"/>
      <c r="P46" s="371"/>
      <c r="Q46" s="371"/>
      <c r="R46" s="371"/>
      <c r="S46" s="371"/>
      <c r="T46" s="373"/>
      <c r="U46" s="373"/>
      <c r="V46" s="373"/>
      <c r="W46" s="377"/>
      <c r="X46" s="377"/>
      <c r="Y46" s="377"/>
      <c r="Z46" s="377"/>
      <c r="AA46" s="377"/>
    </row>
    <row r="47" spans="1:30" ht="26.5" thickBot="1" x14ac:dyDescent="0.35">
      <c r="A47" s="621"/>
      <c r="B47" s="622" t="str">
        <f>'Data entry'!BC2</f>
        <v>Q1.5.1</v>
      </c>
      <c r="C47" s="611" t="str">
        <f>'Data entry'!BC4</f>
        <v>Outsiders removing children?</v>
      </c>
      <c r="D47" s="361" t="s">
        <v>51</v>
      </c>
      <c r="E47" s="358"/>
      <c r="F47" s="380"/>
      <c r="G47" s="103" t="str">
        <f>'Data entry'!BC107</f>
        <v>Yes</v>
      </c>
      <c r="H47" s="393" t="str">
        <f>'Data entry'!BC108</f>
        <v>No</v>
      </c>
      <c r="I47" s="159" t="str">
        <f>'Data entry'!BC109</f>
        <v>Response not clear</v>
      </c>
      <c r="J47" s="383"/>
      <c r="K47" s="371"/>
      <c r="L47" s="371"/>
      <c r="M47" s="371"/>
      <c r="N47" s="372"/>
      <c r="O47" s="372"/>
      <c r="P47" s="372"/>
      <c r="Q47" s="372"/>
      <c r="R47" s="372"/>
      <c r="S47" s="373"/>
      <c r="T47" s="373"/>
      <c r="U47" s="373"/>
      <c r="V47" s="373"/>
      <c r="W47" s="377"/>
      <c r="X47" s="377"/>
      <c r="Y47" s="377"/>
      <c r="Z47" s="377"/>
      <c r="AA47" s="377"/>
    </row>
    <row r="48" spans="1:30" ht="13.5" thickBot="1" x14ac:dyDescent="0.35">
      <c r="A48" s="621"/>
      <c r="B48" s="623"/>
      <c r="C48" s="612"/>
      <c r="D48" s="405" t="str">
        <f>IF('Data entry'!$C$2&gt;0,SUBTOTAL(3,('Data entry'!BC$6:BC$105))/ 'Data entry'!$C$2,"-")</f>
        <v>-</v>
      </c>
      <c r="E48" s="358"/>
      <c r="F48" s="381" t="s">
        <v>28</v>
      </c>
      <c r="G48" s="376">
        <f ca="1">SUMPRODUCT(('Data entry'!$BC$6:$BC$105=INDEX(INDIRECT(ADDRESS(ROW()-1,COLUMN())),0))*SUBTOTAL(3,OFFSET('Data entry'!$A$6,ROW('Data entry'!$A$6:'Data entry'!$A$105)-ROW('Data entry'!$A$6),)))</f>
        <v>0</v>
      </c>
      <c r="H48" s="376">
        <f ca="1">SUMPRODUCT(('Data entry'!$BC$6:$BC$105=INDEX(INDIRECT(ADDRESS(ROW()-1,COLUMN())),0))*SUBTOTAL(3,OFFSET('Data entry'!$A$6,ROW('Data entry'!$A$6:'Data entry'!$A$105)-ROW('Data entry'!$A$6),)))</f>
        <v>0</v>
      </c>
      <c r="I48" s="376">
        <f ca="1">SUMPRODUCT(('Data entry'!$BC$6:$BC$105=INDEX(INDIRECT(ADDRESS(ROW()-1,COLUMN())),0))*SUBTOTAL(3,OFFSET('Data entry'!$A$6,ROW('Data entry'!$A$6:'Data entry'!$A$105)-ROW('Data entry'!$A$6),)))</f>
        <v>0</v>
      </c>
      <c r="J48" s="383"/>
      <c r="K48" s="371"/>
      <c r="L48" s="371"/>
      <c r="M48" s="371"/>
      <c r="N48" s="372"/>
      <c r="O48" s="372"/>
      <c r="P48" s="372"/>
      <c r="Q48" s="372"/>
      <c r="R48" s="372"/>
      <c r="S48" s="373"/>
      <c r="T48" s="373"/>
      <c r="U48" s="373"/>
      <c r="V48" s="373"/>
      <c r="W48" s="377"/>
      <c r="X48" s="377"/>
      <c r="Y48" s="377"/>
      <c r="Z48" s="377"/>
      <c r="AA48" s="377"/>
    </row>
    <row r="49" spans="1:33" ht="13.5" thickBot="1" x14ac:dyDescent="0.35">
      <c r="A49" s="621"/>
      <c r="B49" s="624"/>
      <c r="C49" s="613"/>
      <c r="D49" s="411"/>
      <c r="E49" s="358"/>
      <c r="F49" s="382" t="s">
        <v>29</v>
      </c>
      <c r="G49" s="35" t="e">
        <f ca="1">INDIRECT(ADDRESS(ROW()-1,COLUMN()))/($D48*'Data entry'!$C$2)</f>
        <v>#VALUE!</v>
      </c>
      <c r="H49" s="35" t="e">
        <f ca="1">INDIRECT(ADDRESS(ROW()-1,COLUMN()))/($D48*'Data entry'!$C$2)</f>
        <v>#VALUE!</v>
      </c>
      <c r="I49" s="35" t="e">
        <f ca="1">INDIRECT(ADDRESS(ROW()-1,COLUMN()))/($D48*'Data entry'!$C$2)</f>
        <v>#VALUE!</v>
      </c>
      <c r="J49" s="383"/>
      <c r="K49" s="371"/>
      <c r="L49" s="371"/>
      <c r="M49" s="371"/>
      <c r="N49" s="372"/>
      <c r="O49" s="372"/>
      <c r="P49" s="372"/>
      <c r="Q49" s="372"/>
      <c r="R49" s="372"/>
      <c r="S49" s="373"/>
      <c r="T49" s="373"/>
      <c r="U49" s="373"/>
      <c r="V49" s="373"/>
      <c r="W49" s="377"/>
      <c r="X49" s="377"/>
      <c r="Y49" s="377"/>
      <c r="Z49" s="377"/>
      <c r="AA49" s="377"/>
    </row>
    <row r="50" spans="1:33" ht="26.5" thickBot="1" x14ac:dyDescent="0.35">
      <c r="A50" s="621"/>
      <c r="B50" s="622" t="str">
        <f>'Data entry'!BD2</f>
        <v>Q1.5.2</v>
      </c>
      <c r="C50" s="637" t="str">
        <f>'Data entry'!BD4</f>
        <v>Community members removing children?</v>
      </c>
      <c r="D50" s="361" t="s">
        <v>51</v>
      </c>
      <c r="E50" s="358"/>
      <c r="F50" s="380"/>
      <c r="G50" s="103" t="str">
        <f>'Data entry'!BD107</f>
        <v>Yes</v>
      </c>
      <c r="H50" s="393" t="str">
        <f>'Data entry'!BD108</f>
        <v>No</v>
      </c>
      <c r="I50" s="159" t="str">
        <f>'Data entry'!BD109</f>
        <v>Response not clear</v>
      </c>
      <c r="J50" s="383"/>
      <c r="K50" s="372"/>
      <c r="L50" s="372"/>
      <c r="M50" s="372"/>
      <c r="N50" s="372"/>
      <c r="O50" s="372"/>
      <c r="P50" s="372"/>
      <c r="Q50" s="372"/>
      <c r="R50" s="372"/>
      <c r="S50" s="373"/>
      <c r="T50" s="373"/>
      <c r="U50" s="373"/>
      <c r="V50" s="373"/>
      <c r="W50" s="377"/>
      <c r="X50" s="377"/>
      <c r="Y50" s="377"/>
      <c r="Z50" s="377"/>
      <c r="AA50" s="377"/>
    </row>
    <row r="51" spans="1:33" ht="13.5" thickBot="1" x14ac:dyDescent="0.35">
      <c r="A51" s="621"/>
      <c r="B51" s="623"/>
      <c r="C51" s="671"/>
      <c r="D51" s="405" t="str">
        <f>IF('Data entry'!$C$2&gt;0,SUBTOTAL(3,('Data entry'!BD$6:BD$105))/ 'Data entry'!$C$2,"-")</f>
        <v>-</v>
      </c>
      <c r="E51" s="358"/>
      <c r="F51" s="381" t="s">
        <v>28</v>
      </c>
      <c r="G51" s="376">
        <f ca="1">SUMPRODUCT(('Data entry'!$BD$6:$BD$105=INDEX(INDIRECT(ADDRESS(ROW()-1,COLUMN())),0))*SUBTOTAL(3,OFFSET('Data entry'!$A$6,ROW('Data entry'!$A$6:'Data entry'!$A$105)-ROW('Data entry'!$A$6),)))</f>
        <v>0</v>
      </c>
      <c r="H51" s="376">
        <f ca="1">SUMPRODUCT(('Data entry'!$BD$6:$BD$105=INDEX(INDIRECT(ADDRESS(ROW()-1,COLUMN())),0))*SUBTOTAL(3,OFFSET('Data entry'!$A$6,ROW('Data entry'!$A$6:'Data entry'!$A$105)-ROW('Data entry'!$A$6),)))</f>
        <v>0</v>
      </c>
      <c r="I51" s="376">
        <f ca="1">SUMPRODUCT(('Data entry'!$BD$6:$BD$105=INDEX(INDIRECT(ADDRESS(ROW()-1,COLUMN())),0))*SUBTOTAL(3,OFFSET('Data entry'!$A$6,ROW('Data entry'!$A$6:'Data entry'!$A$105)-ROW('Data entry'!$A$6),)))</f>
        <v>0</v>
      </c>
      <c r="J51" s="383"/>
      <c r="K51" s="372"/>
      <c r="L51" s="372"/>
      <c r="M51" s="372"/>
      <c r="N51" s="372"/>
      <c r="O51" s="372"/>
      <c r="P51" s="372"/>
      <c r="Q51" s="372"/>
      <c r="R51" s="372"/>
      <c r="S51" s="373"/>
      <c r="T51" s="373"/>
      <c r="U51" s="373"/>
      <c r="V51" s="373"/>
      <c r="W51" s="377"/>
      <c r="X51" s="377"/>
      <c r="Y51" s="377"/>
      <c r="Z51" s="377"/>
      <c r="AA51" s="377"/>
    </row>
    <row r="52" spans="1:33" ht="13.5" thickBot="1" x14ac:dyDescent="0.35">
      <c r="A52" s="621"/>
      <c r="B52" s="624"/>
      <c r="C52" s="672"/>
      <c r="D52" s="411"/>
      <c r="E52" s="358"/>
      <c r="F52" s="382" t="s">
        <v>29</v>
      </c>
      <c r="G52" s="35" t="e">
        <f ca="1">INDIRECT(ADDRESS(ROW()-1,COLUMN()))/($D51*'Data entry'!$C$2)</f>
        <v>#VALUE!</v>
      </c>
      <c r="H52" s="35" t="e">
        <f ca="1">INDIRECT(ADDRESS(ROW()-1,COLUMN()))/($D51*'Data entry'!$C$2)</f>
        <v>#VALUE!</v>
      </c>
      <c r="I52" s="35" t="e">
        <f ca="1">INDIRECT(ADDRESS(ROW()-1,COLUMN()))/($D51*'Data entry'!$C$2)</f>
        <v>#VALUE!</v>
      </c>
      <c r="J52" s="383"/>
      <c r="K52" s="372"/>
      <c r="L52" s="372"/>
      <c r="M52" s="372"/>
      <c r="N52" s="372"/>
      <c r="O52" s="372"/>
      <c r="P52" s="372"/>
      <c r="Q52" s="372"/>
      <c r="R52" s="372"/>
      <c r="S52" s="373"/>
      <c r="T52" s="373"/>
      <c r="U52" s="373"/>
      <c r="V52" s="373"/>
      <c r="W52" s="377"/>
      <c r="X52" s="377"/>
      <c r="Y52" s="377"/>
      <c r="Z52" s="377"/>
      <c r="AA52" s="377"/>
    </row>
    <row r="53" spans="1:33" ht="26.5" thickBot="1" x14ac:dyDescent="0.35">
      <c r="A53" s="621"/>
      <c r="B53" s="622" t="str">
        <f>'Data entry'!BE2</f>
        <v>Q1.6.1</v>
      </c>
      <c r="C53" s="611" t="str">
        <f>'Data entry'!BE4</f>
        <v>List of separated children and adolescents?</v>
      </c>
      <c r="D53" s="361" t="s">
        <v>51</v>
      </c>
      <c r="E53" s="358"/>
      <c r="F53" s="380"/>
      <c r="G53" s="394" t="str">
        <f>'Data entry'!BE107</f>
        <v>Yes</v>
      </c>
      <c r="H53" s="394" t="str">
        <f>'Data entry'!BE108</f>
        <v>No</v>
      </c>
      <c r="I53" s="103" t="str">
        <f>'Data entry'!BE109</f>
        <v>Response not clear</v>
      </c>
      <c r="J53" s="383"/>
      <c r="K53" s="372"/>
      <c r="L53" s="372"/>
      <c r="M53" s="372"/>
      <c r="N53" s="372"/>
      <c r="O53" s="372"/>
      <c r="P53" s="372"/>
      <c r="Q53" s="372"/>
      <c r="R53" s="372"/>
      <c r="S53" s="373"/>
      <c r="T53" s="373"/>
      <c r="U53" s="373"/>
      <c r="V53" s="373"/>
      <c r="W53" s="377"/>
      <c r="X53" s="377"/>
      <c r="Y53" s="377"/>
      <c r="Z53" s="377"/>
      <c r="AA53" s="377"/>
    </row>
    <row r="54" spans="1:33" ht="13.5" thickBot="1" x14ac:dyDescent="0.35">
      <c r="A54" s="621"/>
      <c r="B54" s="623"/>
      <c r="C54" s="612"/>
      <c r="D54" s="405" t="str">
        <f>IF('Data entry'!$C$2&gt;0,SUBTOTAL(3,('Data entry'!BE$6:BE$105))/ 'Data entry'!$C$2,"-")</f>
        <v>-</v>
      </c>
      <c r="E54" s="358"/>
      <c r="F54" s="381" t="s">
        <v>28</v>
      </c>
      <c r="G54" s="376">
        <f ca="1">SUMPRODUCT(('Data entry'!$BE$6:$BE$105=INDEX(INDIRECT(ADDRESS(ROW()-1,COLUMN())),0))*SUBTOTAL(3,OFFSET('Data entry'!$A$6,ROW('Data entry'!$A$6:'Data entry'!$A$105)-ROW('Data entry'!$A$6),)))</f>
        <v>0</v>
      </c>
      <c r="H54" s="376">
        <f ca="1">SUMPRODUCT(('Data entry'!$BE$6:$BE$105=INDEX(INDIRECT(ADDRESS(ROW()-1,COLUMN())),0))*SUBTOTAL(3,OFFSET('Data entry'!$A$6,ROW('Data entry'!$A$6:'Data entry'!$A$105)-ROW('Data entry'!$A$6),)))</f>
        <v>0</v>
      </c>
      <c r="I54" s="376">
        <f ca="1">SUMPRODUCT(('Data entry'!$BE$6:$BE$105=INDEX(INDIRECT(ADDRESS(ROW()-1,COLUMN())),0))*SUBTOTAL(3,OFFSET('Data entry'!$A$6,ROW('Data entry'!$A$6:'Data entry'!$A$105)-ROW('Data entry'!$A$6),)))</f>
        <v>0</v>
      </c>
      <c r="J54" s="383"/>
      <c r="K54" s="372"/>
      <c r="L54" s="372"/>
      <c r="M54" s="372"/>
      <c r="N54" s="372"/>
      <c r="O54" s="372"/>
      <c r="P54" s="372"/>
      <c r="Q54" s="372"/>
      <c r="R54" s="372"/>
      <c r="S54" s="373"/>
      <c r="T54" s="373"/>
      <c r="U54" s="373"/>
      <c r="V54" s="373"/>
      <c r="W54" s="377"/>
      <c r="X54" s="377"/>
      <c r="Y54" s="377"/>
      <c r="Z54" s="377"/>
      <c r="AA54" s="377"/>
    </row>
    <row r="55" spans="1:33" ht="13.5" thickBot="1" x14ac:dyDescent="0.35">
      <c r="A55" s="621"/>
      <c r="B55" s="624"/>
      <c r="C55" s="613"/>
      <c r="D55" s="411"/>
      <c r="E55" s="358"/>
      <c r="F55" s="382" t="s">
        <v>29</v>
      </c>
      <c r="G55" s="35" t="e">
        <f ca="1">INDIRECT(ADDRESS(ROW()-1,COLUMN()))/($D54*'Data entry'!$C$2)</f>
        <v>#VALUE!</v>
      </c>
      <c r="H55" s="35" t="e">
        <f ca="1">INDIRECT(ADDRESS(ROW()-1,COLUMN()))/($D54*'Data entry'!$C$2)</f>
        <v>#VALUE!</v>
      </c>
      <c r="I55" s="35" t="e">
        <f ca="1">INDIRECT(ADDRESS(ROW()-1,COLUMN()))/($D54*'Data entry'!$C$2)</f>
        <v>#VALUE!</v>
      </c>
      <c r="J55" s="383"/>
      <c r="K55" s="372"/>
      <c r="L55" s="372"/>
      <c r="M55" s="372"/>
      <c r="N55" s="372"/>
      <c r="O55" s="372"/>
      <c r="P55" s="372"/>
      <c r="Q55" s="372"/>
      <c r="R55" s="372"/>
      <c r="S55" s="373"/>
      <c r="T55" s="373"/>
      <c r="U55" s="373"/>
      <c r="V55" s="373"/>
      <c r="W55" s="377"/>
      <c r="X55" s="377"/>
      <c r="Y55" s="377"/>
      <c r="Z55" s="377"/>
      <c r="AA55" s="377"/>
    </row>
    <row r="56" spans="1:33" ht="14.15" customHeight="1" thickBot="1" x14ac:dyDescent="0.35">
      <c r="A56" s="621"/>
      <c r="B56" s="622" t="str">
        <f>'Data entry'!BF2</f>
        <v>Q1.6.2</v>
      </c>
      <c r="C56" s="611" t="str">
        <f>'Data entry'!BF4</f>
        <v>List of parents with missing children?</v>
      </c>
      <c r="D56" s="361" t="s">
        <v>51</v>
      </c>
      <c r="E56" s="358"/>
      <c r="F56" s="380"/>
      <c r="G56" s="394" t="str">
        <f>'Data entry'!BF107</f>
        <v>Yes</v>
      </c>
      <c r="H56" s="394" t="str">
        <f>'Data entry'!BF108</f>
        <v>No</v>
      </c>
      <c r="I56" s="103" t="str">
        <f>'Data entry'!BF109</f>
        <v>Response not clear</v>
      </c>
      <c r="J56" s="383"/>
      <c r="K56" s="372"/>
      <c r="L56" s="372"/>
      <c r="M56" s="372"/>
      <c r="N56" s="372"/>
      <c r="O56" s="372"/>
      <c r="P56" s="372"/>
      <c r="Q56" s="372"/>
      <c r="R56" s="372"/>
      <c r="S56" s="373"/>
      <c r="T56" s="373"/>
      <c r="U56" s="373"/>
      <c r="V56" s="373"/>
      <c r="W56" s="377"/>
      <c r="X56" s="377"/>
      <c r="Y56" s="377"/>
      <c r="Z56" s="377"/>
      <c r="AA56" s="377"/>
    </row>
    <row r="57" spans="1:33" ht="13.5" thickBot="1" x14ac:dyDescent="0.35">
      <c r="A57" s="621"/>
      <c r="B57" s="623"/>
      <c r="C57" s="612"/>
      <c r="D57" s="405" t="str">
        <f>IF('Data entry'!$C$2&gt;0,SUBTOTAL(3,('Data entry'!BF$6:BF$105))/ 'Data entry'!$C$2,"-")</f>
        <v>-</v>
      </c>
      <c r="E57" s="358"/>
      <c r="F57" s="381" t="s">
        <v>28</v>
      </c>
      <c r="G57" s="376">
        <f ca="1">SUMPRODUCT(('Data entry'!$BF$6:$BF$105=INDEX(INDIRECT(ADDRESS(ROW()-1,COLUMN())),0))*SUBTOTAL(3,OFFSET('Data entry'!$A$6,ROW('Data entry'!$A$6:'Data entry'!$A$105)-ROW('Data entry'!$A$6),)))</f>
        <v>0</v>
      </c>
      <c r="H57" s="376">
        <f ca="1">SUMPRODUCT(('Data entry'!$BF$6:$BF$105=INDEX(INDIRECT(ADDRESS(ROW()-1,COLUMN())),0))*SUBTOTAL(3,OFFSET('Data entry'!$A$6,ROW('Data entry'!$A$6:'Data entry'!$A$105)-ROW('Data entry'!$A$6),)))</f>
        <v>0</v>
      </c>
      <c r="I57" s="376">
        <f ca="1">SUMPRODUCT(('Data entry'!$BF$6:$BF$105=INDEX(INDIRECT(ADDRESS(ROW()-1,COLUMN())),0))*SUBTOTAL(3,OFFSET('Data entry'!$A$6,ROW('Data entry'!$A$6:'Data entry'!$A$105)-ROW('Data entry'!$A$6),)))</f>
        <v>0</v>
      </c>
      <c r="J57" s="383"/>
      <c r="K57" s="372"/>
      <c r="L57" s="372"/>
      <c r="M57" s="372"/>
      <c r="N57" s="372"/>
      <c r="O57" s="372"/>
      <c r="P57" s="372"/>
      <c r="Q57" s="372"/>
      <c r="R57" s="372"/>
      <c r="S57" s="373"/>
      <c r="T57" s="373"/>
      <c r="U57" s="373"/>
      <c r="V57" s="373"/>
      <c r="W57" s="391"/>
      <c r="X57" s="377"/>
      <c r="Y57" s="377"/>
      <c r="Z57" s="377"/>
      <c r="AA57" s="377"/>
    </row>
    <row r="58" spans="1:33" ht="13.5" thickBot="1" x14ac:dyDescent="0.35">
      <c r="A58" s="621"/>
      <c r="B58" s="624"/>
      <c r="C58" s="613"/>
      <c r="D58" s="411"/>
      <c r="E58" s="358"/>
      <c r="F58" s="382" t="s">
        <v>29</v>
      </c>
      <c r="G58" s="35" t="e">
        <f ca="1">INDIRECT(ADDRESS(ROW()-1,COLUMN()))/($D57*'Data entry'!$C$2)</f>
        <v>#VALUE!</v>
      </c>
      <c r="H58" s="35" t="e">
        <f ca="1">INDIRECT(ADDRESS(ROW()-1,COLUMN()))/($D57*'Data entry'!$C$2)</f>
        <v>#VALUE!</v>
      </c>
      <c r="I58" s="35" t="e">
        <f ca="1">INDIRECT(ADDRESS(ROW()-1,COLUMN()))/($D57*'Data entry'!$C$2)</f>
        <v>#VALUE!</v>
      </c>
      <c r="J58" s="383"/>
      <c r="K58" s="372"/>
      <c r="L58" s="372"/>
      <c r="M58" s="372"/>
      <c r="N58" s="372"/>
      <c r="O58" s="372"/>
      <c r="P58" s="372"/>
      <c r="Q58" s="372"/>
      <c r="R58" s="372"/>
      <c r="S58" s="373"/>
      <c r="T58" s="373"/>
      <c r="U58" s="373"/>
      <c r="V58" s="373"/>
      <c r="W58" s="377"/>
      <c r="X58" s="377"/>
      <c r="Y58" s="377"/>
      <c r="Z58" s="377"/>
      <c r="AA58" s="377"/>
    </row>
    <row r="59" spans="1:33" ht="52.5" thickBot="1" x14ac:dyDescent="0.35">
      <c r="A59" s="651" t="str">
        <f>'Data entry'!BG1</f>
        <v>2. Care for separated and unaccompanied children</v>
      </c>
      <c r="B59" s="622" t="str">
        <f>'Data entry'!BG2</f>
        <v>Q2.1</v>
      </c>
      <c r="C59" s="608" t="str">
        <f>'Data entry'!BG4</f>
        <v>Care arrangement for separated children</v>
      </c>
      <c r="D59" s="361" t="s">
        <v>51</v>
      </c>
      <c r="E59" s="358"/>
      <c r="F59" s="395"/>
      <c r="G59" s="32" t="str">
        <f>'Data entry'!BG107</f>
        <v>FFC: formal/govt foster care in the community</v>
      </c>
      <c r="H59" s="32" t="str">
        <f>'Data entry'!BG108</f>
        <v xml:space="preserve">CHH: live on their own </v>
      </c>
      <c r="I59" s="32" t="str">
        <f>'Data entry'!BG109</f>
        <v>CLS: live on the street</v>
      </c>
      <c r="J59" s="32" t="str">
        <f>'Data entry'!BG110</f>
        <v>FCO: foster care arrangement outside the community</v>
      </c>
      <c r="K59" s="32" t="str">
        <f>'Data entry'!BG111</f>
        <v>IFC: informal foster care in the community</v>
      </c>
      <c r="L59" s="32" t="str">
        <f>'Data entry'!BG112</f>
        <v>Response not clear</v>
      </c>
      <c r="M59" s="383"/>
      <c r="N59" s="371"/>
      <c r="O59" s="372"/>
      <c r="P59" s="372"/>
      <c r="Q59" s="372"/>
      <c r="R59" s="372"/>
      <c r="S59" s="373"/>
      <c r="T59" s="373"/>
      <c r="U59" s="373"/>
      <c r="V59" s="373"/>
      <c r="W59" s="377"/>
      <c r="X59" s="377"/>
      <c r="Y59" s="377"/>
      <c r="Z59" s="377"/>
      <c r="AA59" s="377"/>
    </row>
    <row r="60" spans="1:33" ht="13.5" thickBot="1" x14ac:dyDescent="0.35">
      <c r="A60" s="651"/>
      <c r="B60" s="652"/>
      <c r="C60" s="609"/>
      <c r="D60" s="405" t="str">
        <f>IF('Data entry'!$C$2&gt;0,SUBTOTAL(3,('Data entry'!BG$6:BG$105))/ 'Data entry'!$C$2,"-")</f>
        <v>-</v>
      </c>
      <c r="E60" s="358"/>
      <c r="F60" s="381" t="s">
        <v>28</v>
      </c>
      <c r="G60" s="376">
        <f ca="1">SUMPRODUCT(('Data entry'!$BG$6:$BI$105=INDEX(INDIRECT(ADDRESS(ROW()-1,COLUMN())),0))*SUBTOTAL(3,OFFSET('Data entry'!$A$6,ROW('Data entry'!$A$6:'Data entry'!$A$105)-ROW('Data entry'!$A$6),)))</f>
        <v>0</v>
      </c>
      <c r="H60" s="376">
        <f ca="1">SUMPRODUCT(('Data entry'!$BG$6:$BI$105=INDEX(INDIRECT(ADDRESS(ROW()-1,COLUMN())),0))*SUBTOTAL(3,OFFSET('Data entry'!$A$6,ROW('Data entry'!$A$6:'Data entry'!$A$105)-ROW('Data entry'!$A$6),)))</f>
        <v>0</v>
      </c>
      <c r="I60" s="376">
        <f ca="1">SUMPRODUCT(('Data entry'!$BG$6:$BI$105=INDEX(INDIRECT(ADDRESS(ROW()-1,COLUMN())),0))*SUBTOTAL(3,OFFSET('Data entry'!$A$6,ROW('Data entry'!$A$6:'Data entry'!$A$105)-ROW('Data entry'!$A$6),)))</f>
        <v>0</v>
      </c>
      <c r="J60" s="376">
        <f ca="1">SUMPRODUCT(('Data entry'!$BG$6:$BI$105=INDEX(INDIRECT(ADDRESS(ROW()-1,COLUMN())),0))*SUBTOTAL(3,OFFSET('Data entry'!$A$6,ROW('Data entry'!$A$6:'Data entry'!$A$105)-ROW('Data entry'!$A$6),)))</f>
        <v>0</v>
      </c>
      <c r="K60" s="376">
        <f ca="1">SUMPRODUCT(('Data entry'!$BG$6:$BI$105=INDEX(INDIRECT(ADDRESS(ROW()-1,COLUMN())),0))*SUBTOTAL(3,OFFSET('Data entry'!$A$6,ROW('Data entry'!$A$6:'Data entry'!$A$105)-ROW('Data entry'!$A$6),)))</f>
        <v>0</v>
      </c>
      <c r="L60" s="376">
        <f ca="1">SUMPRODUCT(('Data entry'!$BG$6:$BI$105=INDEX(INDIRECT(ADDRESS(ROW()-1,COLUMN())),0))*SUBTOTAL(3,OFFSET('Data entry'!$A$6,ROW('Data entry'!$A$6:'Data entry'!$A$105)-ROW('Data entry'!$A$6),)))</f>
        <v>0</v>
      </c>
      <c r="M60" s="383"/>
      <c r="N60" s="371"/>
      <c r="O60" s="372"/>
      <c r="P60" s="372"/>
      <c r="Q60" s="372"/>
      <c r="R60" s="372"/>
      <c r="S60" s="373"/>
      <c r="T60" s="373"/>
      <c r="U60" s="373"/>
      <c r="V60" s="373"/>
      <c r="W60" s="377"/>
      <c r="X60" s="377"/>
      <c r="Y60" s="377"/>
      <c r="Z60" s="377"/>
      <c r="AA60" s="377"/>
    </row>
    <row r="61" spans="1:33" ht="13.5" thickBot="1" x14ac:dyDescent="0.35">
      <c r="A61" s="651"/>
      <c r="B61" s="653"/>
      <c r="C61" s="610"/>
      <c r="D61" s="411"/>
      <c r="E61" s="358"/>
      <c r="F61" s="382" t="s">
        <v>29</v>
      </c>
      <c r="G61" s="35" t="e">
        <f ca="1">INDIRECT(ADDRESS(ROW()-1,COLUMN()))/($D60*'Data entry'!$C$2)</f>
        <v>#VALUE!</v>
      </c>
      <c r="H61" s="35" t="e">
        <f ca="1">INDIRECT(ADDRESS(ROW()-1,COLUMN()))/($D60*'Data entry'!$C$2)</f>
        <v>#VALUE!</v>
      </c>
      <c r="I61" s="35" t="e">
        <f ca="1">INDIRECT(ADDRESS(ROW()-1,COLUMN()))/($D60*'Data entry'!$C$2)</f>
        <v>#VALUE!</v>
      </c>
      <c r="J61" s="35" t="e">
        <f ca="1">INDIRECT(ADDRESS(ROW()-1,COLUMN()))/($D60*'Data entry'!$C$2)</f>
        <v>#VALUE!</v>
      </c>
      <c r="K61" s="35" t="e">
        <f ca="1">INDIRECT(ADDRESS(ROW()-1,COLUMN()))/($D60*'Data entry'!$C$2)</f>
        <v>#VALUE!</v>
      </c>
      <c r="L61" s="35" t="e">
        <f ca="1">INDIRECT(ADDRESS(ROW()-1,COLUMN()))/($D60*'Data entry'!$C$2)</f>
        <v>#VALUE!</v>
      </c>
      <c r="M61" s="383"/>
      <c r="N61" s="372"/>
      <c r="O61" s="372"/>
      <c r="P61" s="372"/>
      <c r="Q61" s="372"/>
      <c r="R61" s="372"/>
      <c r="S61" s="373"/>
      <c r="T61" s="373"/>
      <c r="U61" s="373"/>
      <c r="V61" s="373"/>
      <c r="W61" s="377"/>
      <c r="X61" s="377"/>
      <c r="Y61" s="377"/>
      <c r="Z61" s="377"/>
      <c r="AA61" s="377"/>
    </row>
    <row r="62" spans="1:33" ht="48.5" thickBot="1" x14ac:dyDescent="0.35">
      <c r="A62" s="651"/>
      <c r="B62" s="622" t="str">
        <f>'Data entry'!BL2</f>
        <v>Q2.2</v>
      </c>
      <c r="C62" s="608" t="str">
        <f>'Data entry'!BL4</f>
        <v>What would you do if you encountered a separated child?</v>
      </c>
      <c r="D62" s="361" t="s">
        <v>51</v>
      </c>
      <c r="E62" s="358"/>
      <c r="F62" s="395"/>
      <c r="G62" s="32" t="str">
        <f>'Data entry'!BL107</f>
        <v>1. Care for the children myself</v>
      </c>
      <c r="H62" s="32" t="str">
        <f>'Data entry'!BL108</f>
        <v>2. Temporarily keep the child while I find long term solution</v>
      </c>
      <c r="I62" s="32" t="str">
        <f>'Data entry'!BL109</f>
        <v>3. Find someone in the community to care for the child</v>
      </c>
      <c r="J62" s="32" t="str">
        <f>'Data entry'!BL110</f>
        <v>4. Inform the police about the child's situation</v>
      </c>
      <c r="K62" s="280" t="str">
        <f>'Data entry'!BL111</f>
        <v>5. Inform others</v>
      </c>
      <c r="L62" s="280" t="str">
        <f>'Data entry'!BL112</f>
        <v>6. Find someone outside the community to adopt the child</v>
      </c>
      <c r="M62" s="304" t="str">
        <f>'Data entry'!BL113</f>
        <v>7. Take the child to an agency/NGO that deals with children</v>
      </c>
      <c r="N62" s="114" t="str">
        <f>'Data entry'!BL114</f>
        <v>8. Do nothing</v>
      </c>
      <c r="O62" s="114" t="str">
        <f>'Data entry'!BL115</f>
        <v>Response not clear</v>
      </c>
      <c r="P62" s="383"/>
      <c r="Q62" s="384"/>
      <c r="R62" s="372"/>
      <c r="S62" s="373"/>
      <c r="T62" s="373"/>
      <c r="U62" s="373"/>
      <c r="V62" s="373"/>
      <c r="W62" s="373"/>
      <c r="X62" s="377"/>
      <c r="Y62" s="377"/>
      <c r="Z62" s="377"/>
      <c r="AA62" s="377"/>
    </row>
    <row r="63" spans="1:33" ht="13.5" thickBot="1" x14ac:dyDescent="0.35">
      <c r="A63" s="651"/>
      <c r="B63" s="652"/>
      <c r="C63" s="609"/>
      <c r="D63" s="405" t="str">
        <f>IF('Data entry'!$C$2&gt;0,SUBTOTAL(3,('Data entry'!BL$6:BL$105))/ 'Data entry'!$C$2,"-")</f>
        <v>-</v>
      </c>
      <c r="E63" s="358"/>
      <c r="F63" s="381" t="s">
        <v>28</v>
      </c>
      <c r="G63" s="376">
        <f ca="1">SUMPRODUCT(('Data entry'!$BL$6:$BN$105=INDEX(INDIRECT(ADDRESS(ROW()-1,COLUMN())),0))*SUBTOTAL(3,OFFSET('Data entry'!$A$6,ROW('Data entry'!$A$6:'Data entry'!$A$105)-ROW('Data entry'!$A$6),)))</f>
        <v>0</v>
      </c>
      <c r="H63" s="376">
        <f ca="1">SUMPRODUCT(('Data entry'!$BL$6:$BN$105=INDEX(INDIRECT(ADDRESS(ROW()-1,COLUMN())),0))*SUBTOTAL(3,OFFSET('Data entry'!$A$6,ROW('Data entry'!$A$6:'Data entry'!$A$105)-ROW('Data entry'!$A$6),)))</f>
        <v>0</v>
      </c>
      <c r="I63" s="376">
        <f ca="1">SUMPRODUCT(('Data entry'!$BL$6:$BN$105=INDEX(INDIRECT(ADDRESS(ROW()-1,COLUMN())),0))*SUBTOTAL(3,OFFSET('Data entry'!$A$6,ROW('Data entry'!$A$6:'Data entry'!$A$105)-ROW('Data entry'!$A$6),)))</f>
        <v>0</v>
      </c>
      <c r="J63" s="376">
        <f ca="1">SUMPRODUCT(('Data entry'!$BL$6:$BN$105=INDEX(INDIRECT(ADDRESS(ROW()-1,COLUMN())),0))*SUBTOTAL(3,OFFSET('Data entry'!$A$6,ROW('Data entry'!$A$6:'Data entry'!$A$105)-ROW('Data entry'!$A$6),)))</f>
        <v>0</v>
      </c>
      <c r="K63" s="376">
        <f ca="1">SUMPRODUCT(('Data entry'!$BL$6:$BN$105=INDEX(INDIRECT(ADDRESS(ROW()-1,COLUMN())),0))*SUBTOTAL(3,OFFSET('Data entry'!$A$6,ROW('Data entry'!$A$6:'Data entry'!$A$105)-ROW('Data entry'!$A$6),)))</f>
        <v>0</v>
      </c>
      <c r="L63" s="376">
        <f ca="1">SUMPRODUCT(('Data entry'!$BL$6:$BN$105=INDEX(INDIRECT(ADDRESS(ROW()-1,COLUMN())),0))*SUBTOTAL(3,OFFSET('Data entry'!$A$6,ROW('Data entry'!$A$6:'Data entry'!$A$105)-ROW('Data entry'!$A$6),)))</f>
        <v>0</v>
      </c>
      <c r="M63" s="376">
        <f ca="1">SUMPRODUCT(('Data entry'!$BL$6:$BN$105=INDEX(INDIRECT(ADDRESS(ROW()-1,COLUMN())),0))*SUBTOTAL(3,OFFSET('Data entry'!$A$6,ROW('Data entry'!$A$6:'Data entry'!$A$105)-ROW('Data entry'!$A$6),)))</f>
        <v>0</v>
      </c>
      <c r="N63" s="376">
        <f ca="1">SUMPRODUCT(('Data entry'!$BL$6:$BN$105=INDEX(INDIRECT(ADDRESS(ROW()-1,COLUMN())),0))*SUBTOTAL(3,OFFSET('Data entry'!$A$6,ROW('Data entry'!$A$6:'Data entry'!$A$105)-ROW('Data entry'!$A$6),)))</f>
        <v>0</v>
      </c>
      <c r="O63" s="376">
        <f ca="1">SUMPRODUCT(('Data entry'!$BL$6:$BN$105=INDEX(INDIRECT(ADDRESS(ROW()-1,COLUMN())),0))*SUBTOTAL(3,OFFSET('Data entry'!$A$6,ROW('Data entry'!$A$6:'Data entry'!$A$105)-ROW('Data entry'!$A$6),)))</f>
        <v>0</v>
      </c>
      <c r="P63" s="383"/>
      <c r="Q63" s="384"/>
      <c r="R63" s="372"/>
      <c r="S63" s="373"/>
      <c r="T63" s="373"/>
      <c r="U63" s="373"/>
      <c r="V63" s="373"/>
      <c r="W63" s="373"/>
      <c r="X63" s="377"/>
      <c r="Y63" s="377"/>
      <c r="Z63" s="377"/>
      <c r="AA63" s="377"/>
      <c r="AD63" s="377"/>
      <c r="AE63" s="377"/>
      <c r="AF63" s="377"/>
      <c r="AG63" s="377"/>
    </row>
    <row r="64" spans="1:33" ht="13.5" thickBot="1" x14ac:dyDescent="0.35">
      <c r="A64" s="651"/>
      <c r="B64" s="653"/>
      <c r="C64" s="610"/>
      <c r="D64" s="411"/>
      <c r="E64" s="358"/>
      <c r="F64" s="382" t="s">
        <v>25</v>
      </c>
      <c r="G64" s="35" t="e">
        <f ca="1">INDIRECT(ADDRESS(ROW()-1,COLUMN()))/($D63*'Data entry'!$C$2)</f>
        <v>#VALUE!</v>
      </c>
      <c r="H64" s="35" t="e">
        <f ca="1">INDIRECT(ADDRESS(ROW()-1,COLUMN()))/($D63*'Data entry'!$C$2)</f>
        <v>#VALUE!</v>
      </c>
      <c r="I64" s="35" t="e">
        <f ca="1">INDIRECT(ADDRESS(ROW()-1,COLUMN()))/($D63*'Data entry'!$C$2)</f>
        <v>#VALUE!</v>
      </c>
      <c r="J64" s="35" t="e">
        <f ca="1">INDIRECT(ADDRESS(ROW()-1,COLUMN()))/($D63*'Data entry'!$C$2)</f>
        <v>#VALUE!</v>
      </c>
      <c r="K64" s="35" t="e">
        <f ca="1">INDIRECT(ADDRESS(ROW()-1,COLUMN()))/($D63*'Data entry'!$C$2)</f>
        <v>#VALUE!</v>
      </c>
      <c r="L64" s="35" t="e">
        <f ca="1">INDIRECT(ADDRESS(ROW()-1,COLUMN()))/($D63*'Data entry'!$C$2)</f>
        <v>#VALUE!</v>
      </c>
      <c r="M64" s="35" t="e">
        <f ca="1">INDIRECT(ADDRESS(ROW()-1,COLUMN()))/($D63*'Data entry'!$C$2)</f>
        <v>#VALUE!</v>
      </c>
      <c r="N64" s="35" t="e">
        <f ca="1">INDIRECT(ADDRESS(ROW()-1,COLUMN()))/($D63*'Data entry'!$C$2)</f>
        <v>#VALUE!</v>
      </c>
      <c r="O64" s="35" t="e">
        <f ca="1">INDIRECT(ADDRESS(ROW()-1,COLUMN()))/($D63*'Data entry'!$C$2)</f>
        <v>#VALUE!</v>
      </c>
      <c r="P64" s="383"/>
      <c r="Q64" s="384"/>
      <c r="R64" s="372"/>
      <c r="S64" s="373"/>
      <c r="T64" s="373"/>
      <c r="U64" s="373"/>
      <c r="V64" s="373"/>
      <c r="W64" s="373"/>
      <c r="X64" s="377"/>
      <c r="Y64" s="377"/>
      <c r="Z64" s="377"/>
      <c r="AA64" s="377"/>
      <c r="AD64" s="377"/>
      <c r="AE64" s="377"/>
      <c r="AF64" s="377"/>
      <c r="AG64" s="377"/>
    </row>
    <row r="65" spans="1:39" ht="26.5" thickBot="1" x14ac:dyDescent="0.35">
      <c r="A65" s="651"/>
      <c r="B65" s="622" t="str">
        <f>'Data entry'!BQ2</f>
        <v>Q2.3</v>
      </c>
      <c r="C65" s="611" t="str">
        <f>'Data entry'!BQ4</f>
        <v>Childcare institutions / children homes</v>
      </c>
      <c r="D65" s="361" t="s">
        <v>51</v>
      </c>
      <c r="E65" s="358"/>
      <c r="F65" s="380"/>
      <c r="G65" s="103" t="str">
        <f>'Data entry'!BQ107</f>
        <v>Yes</v>
      </c>
      <c r="H65" s="393" t="str">
        <f>'Data entry'!BQ108</f>
        <v>No</v>
      </c>
      <c r="I65" s="103" t="str">
        <f>'Data entry'!BQ109</f>
        <v>Response not clear</v>
      </c>
      <c r="J65" s="383"/>
      <c r="K65" s="372"/>
      <c r="L65" s="372"/>
      <c r="M65" s="372"/>
      <c r="N65" s="372"/>
      <c r="O65" s="372"/>
      <c r="P65" s="372"/>
      <c r="Q65" s="373"/>
      <c r="R65" s="372"/>
      <c r="S65" s="373"/>
      <c r="T65" s="373"/>
      <c r="U65" s="373"/>
      <c r="V65" s="373"/>
      <c r="W65" s="377"/>
      <c r="X65" s="377"/>
      <c r="Y65" s="377"/>
      <c r="Z65" s="377"/>
      <c r="AA65" s="377"/>
      <c r="AD65" s="377"/>
      <c r="AE65" s="377"/>
      <c r="AF65" s="377"/>
      <c r="AG65" s="377"/>
    </row>
    <row r="66" spans="1:39" ht="17.149999999999999" customHeight="1" thickBot="1" x14ac:dyDescent="0.35">
      <c r="A66" s="651"/>
      <c r="B66" s="652"/>
      <c r="C66" s="612"/>
      <c r="D66" s="405" t="str">
        <f>IF('Data entry'!$C$2&gt;0,SUBTOTAL(3,('Data entry'!BQ$6:BQ$105))/ 'Data entry'!$C$2,"-")</f>
        <v>-</v>
      </c>
      <c r="E66" s="358"/>
      <c r="F66" s="381" t="s">
        <v>28</v>
      </c>
      <c r="G66" s="376">
        <f ca="1">SUMPRODUCT(('Data entry'!$BQ$6:$BQ$105=INDEX(INDIRECT(ADDRESS(ROW()-1,COLUMN())),0))*SUBTOTAL(3,OFFSET('Data entry'!$A$6,ROW('Data entry'!$A$6:'Data entry'!$A$105)-ROW('Data entry'!$A$6),)))</f>
        <v>0</v>
      </c>
      <c r="H66" s="376">
        <f ca="1">SUMPRODUCT(('Data entry'!$BQ$6:$BQ$105=INDEX(INDIRECT(ADDRESS(ROW()-1,COLUMN())),0))*SUBTOTAL(3,OFFSET('Data entry'!$A$6,ROW('Data entry'!$A$6:'Data entry'!$A$105)-ROW('Data entry'!$A$6),)))</f>
        <v>0</v>
      </c>
      <c r="I66" s="376">
        <f ca="1">SUMPRODUCT(('Data entry'!$BQ$6:$BQ$105=INDEX(INDIRECT(ADDRESS(ROW()-1,COLUMN())),0))*SUBTOTAL(3,OFFSET('Data entry'!$A$6,ROW('Data entry'!$A$6:'Data entry'!$A$105)-ROW('Data entry'!$A$6),)))</f>
        <v>0</v>
      </c>
      <c r="J66" s="383"/>
      <c r="K66" s="372"/>
      <c r="L66" s="372"/>
      <c r="M66" s="372"/>
      <c r="N66" s="372"/>
      <c r="O66" s="372"/>
      <c r="P66" s="372"/>
      <c r="Q66" s="372"/>
      <c r="R66" s="372"/>
      <c r="S66" s="373"/>
      <c r="T66" s="373"/>
      <c r="U66" s="373"/>
      <c r="V66" s="373"/>
      <c r="W66" s="377"/>
      <c r="X66" s="377"/>
      <c r="Y66" s="377"/>
      <c r="Z66" s="377"/>
      <c r="AA66" s="377"/>
      <c r="AD66" s="377"/>
      <c r="AE66" s="377"/>
      <c r="AF66" s="377"/>
      <c r="AG66" s="377"/>
    </row>
    <row r="67" spans="1:39" ht="16" customHeight="1" thickBot="1" x14ac:dyDescent="0.35">
      <c r="A67" s="651"/>
      <c r="B67" s="653"/>
      <c r="C67" s="613"/>
      <c r="D67" s="411"/>
      <c r="E67" s="358"/>
      <c r="F67" s="382" t="s">
        <v>29</v>
      </c>
      <c r="G67" s="35" t="e">
        <f ca="1">INDIRECT(ADDRESS(ROW()-1,COLUMN()))/($D66*'Data entry'!$C$2)</f>
        <v>#VALUE!</v>
      </c>
      <c r="H67" s="35" t="e">
        <f ca="1">INDIRECT(ADDRESS(ROW()-1,COLUMN()))/($D66*'Data entry'!$C$2)</f>
        <v>#VALUE!</v>
      </c>
      <c r="I67" s="35" t="e">
        <f ca="1">INDIRECT(ADDRESS(ROW()-1,COLUMN()))/($D66*'Data entry'!$C$2)</f>
        <v>#VALUE!</v>
      </c>
      <c r="J67" s="383"/>
      <c r="K67" s="372"/>
      <c r="L67" s="372"/>
      <c r="M67" s="372"/>
      <c r="N67" s="372"/>
      <c r="O67" s="372"/>
      <c r="P67" s="372"/>
      <c r="Q67" s="372"/>
      <c r="R67" s="372"/>
      <c r="S67" s="373"/>
      <c r="T67" s="373"/>
      <c r="U67" s="373"/>
      <c r="V67" s="373"/>
      <c r="W67" s="377"/>
      <c r="X67" s="377"/>
      <c r="Y67" s="377"/>
      <c r="Z67" s="377"/>
      <c r="AA67" s="377"/>
      <c r="AD67" s="377"/>
      <c r="AE67" s="377"/>
      <c r="AF67" s="377"/>
      <c r="AG67" s="377"/>
    </row>
    <row r="68" spans="1:39" ht="26.5" thickBot="1" x14ac:dyDescent="0.35">
      <c r="A68" s="651"/>
      <c r="B68" s="622" t="str">
        <f>'Data entry'!BR2</f>
        <v>Q2.3.1</v>
      </c>
      <c r="C68" s="611" t="str">
        <f>'Data entry'!BR4</f>
        <v>What kind of services do they provide?</v>
      </c>
      <c r="D68" s="361" t="s">
        <v>51</v>
      </c>
      <c r="E68" s="358"/>
      <c r="F68" s="380"/>
      <c r="G68" s="103" t="str">
        <f>'Data entry'!BR107</f>
        <v>Day care</v>
      </c>
      <c r="H68" s="103" t="str">
        <f>'Data entry'!BR108</f>
        <v>Residential care</v>
      </c>
      <c r="I68" s="103" t="str">
        <f>'Data entry'!BR109</f>
        <v>Recreational activities</v>
      </c>
      <c r="J68" s="103" t="str">
        <f>'Data entry'!BR110</f>
        <v>Response not clear</v>
      </c>
      <c r="K68" s="383"/>
      <c r="L68" s="372"/>
      <c r="M68" s="372"/>
      <c r="N68" s="372"/>
      <c r="O68" s="372"/>
      <c r="P68" s="372"/>
      <c r="Q68" s="372"/>
      <c r="R68" s="372"/>
      <c r="S68" s="373"/>
      <c r="T68" s="373"/>
      <c r="U68" s="373"/>
      <c r="V68" s="373"/>
      <c r="W68" s="377"/>
      <c r="X68" s="377"/>
      <c r="Y68" s="377"/>
      <c r="Z68" s="377"/>
      <c r="AA68" s="377"/>
      <c r="AD68" s="377"/>
      <c r="AE68" s="377"/>
      <c r="AF68" s="377"/>
      <c r="AG68" s="377"/>
    </row>
    <row r="69" spans="1:39" ht="13.5" thickBot="1" x14ac:dyDescent="0.35">
      <c r="A69" s="651"/>
      <c r="B69" s="652" t="e">
        <f>'Data entry'!#REF!</f>
        <v>#REF!</v>
      </c>
      <c r="C69" s="612"/>
      <c r="D69" s="405" t="str">
        <f>IF('Data entry'!$C$2&gt;0,SUBTOTAL(3,('Data entry'!BR$6:BR$105))/ 'Data entry'!$C$2,"-")</f>
        <v>-</v>
      </c>
      <c r="E69" s="358"/>
      <c r="F69" s="381" t="s">
        <v>28</v>
      </c>
      <c r="G69" s="376">
        <f ca="1">SUMPRODUCT(('Data entry'!$BR$6:$BR$105=INDEX(INDIRECT(ADDRESS(ROW()-1,COLUMN())),0))*SUBTOTAL(3,OFFSET('Data entry'!$A$6,ROW('Data entry'!$A$6:'Data entry'!$A$105)-ROW('Data entry'!$A$6),)))</f>
        <v>0</v>
      </c>
      <c r="H69" s="376">
        <f ca="1">SUMPRODUCT(('Data entry'!$BR$6:$BR$105=INDEX(INDIRECT(ADDRESS(ROW()-1,COLUMN())),0))*SUBTOTAL(3,OFFSET('Data entry'!$A$6,ROW('Data entry'!$A$6:'Data entry'!$A$105)-ROW('Data entry'!$A$6),)))</f>
        <v>0</v>
      </c>
      <c r="I69" s="376">
        <f ca="1">SUMPRODUCT(('Data entry'!$BR$6:$BR$105=INDEX(INDIRECT(ADDRESS(ROW()-1,COLUMN())),0))*SUBTOTAL(3,OFFSET('Data entry'!$A$6,ROW('Data entry'!$A$6:'Data entry'!$A$105)-ROW('Data entry'!$A$6),)))</f>
        <v>0</v>
      </c>
      <c r="J69" s="376">
        <f ca="1">SUMPRODUCT(('Data entry'!$BR$6:$BR$105=INDEX(INDIRECT(ADDRESS(ROW()-1,COLUMN())),0))*SUBTOTAL(3,OFFSET('Data entry'!$A$6,ROW('Data entry'!$A$6:'Data entry'!$A$105)-ROW('Data entry'!$A$6),)))</f>
        <v>0</v>
      </c>
      <c r="K69" s="383"/>
      <c r="L69" s="372"/>
      <c r="M69" s="372"/>
      <c r="N69" s="372"/>
      <c r="O69" s="372"/>
      <c r="P69" s="372"/>
      <c r="Q69" s="372"/>
      <c r="R69" s="372"/>
      <c r="S69" s="373"/>
      <c r="T69" s="373"/>
      <c r="U69" s="373"/>
      <c r="V69" s="373"/>
      <c r="W69" s="377"/>
      <c r="X69" s="377"/>
      <c r="Y69" s="377"/>
      <c r="Z69" s="377"/>
      <c r="AA69" s="377"/>
      <c r="AD69" s="377"/>
      <c r="AE69" s="377"/>
      <c r="AF69" s="377"/>
      <c r="AG69" s="377"/>
    </row>
    <row r="70" spans="1:39" ht="13.5" thickBot="1" x14ac:dyDescent="0.35">
      <c r="A70" s="651"/>
      <c r="B70" s="653"/>
      <c r="C70" s="613"/>
      <c r="D70" s="411"/>
      <c r="E70" s="358"/>
      <c r="F70" s="382" t="s">
        <v>29</v>
      </c>
      <c r="G70" s="35" t="e">
        <f ca="1">INDIRECT(ADDRESS(ROW()-1,COLUMN()))/($D69*'Data entry'!$C$2)</f>
        <v>#VALUE!</v>
      </c>
      <c r="H70" s="35" t="e">
        <f ca="1">INDIRECT(ADDRESS(ROW()-1,COLUMN()))/($D69*'Data entry'!$C$2)</f>
        <v>#VALUE!</v>
      </c>
      <c r="I70" s="35" t="e">
        <f ca="1">INDIRECT(ADDRESS(ROW()-1,COLUMN()))/($D69*'Data entry'!$C$2)</f>
        <v>#VALUE!</v>
      </c>
      <c r="J70" s="35" t="e">
        <f ca="1">INDIRECT(ADDRESS(ROW()-1,COLUMN()))/($D69*'Data entry'!$C$2)</f>
        <v>#VALUE!</v>
      </c>
      <c r="K70" s="383"/>
      <c r="L70" s="372"/>
      <c r="M70" s="372"/>
      <c r="N70" s="372"/>
      <c r="O70" s="372"/>
      <c r="P70" s="372"/>
      <c r="Q70" s="372"/>
      <c r="R70" s="372"/>
      <c r="S70" s="373"/>
      <c r="T70" s="373"/>
      <c r="U70" s="373"/>
      <c r="V70" s="373"/>
      <c r="W70" s="377"/>
      <c r="X70" s="377"/>
      <c r="Y70" s="377"/>
      <c r="Z70" s="377"/>
      <c r="AA70" s="377"/>
      <c r="AD70" s="377"/>
      <c r="AE70" s="377"/>
      <c r="AF70" s="377"/>
      <c r="AG70" s="377"/>
    </row>
    <row r="71" spans="1:39" ht="39.5" thickBot="1" x14ac:dyDescent="0.35">
      <c r="A71" s="620" t="str">
        <f>'Data entry'!BT1</f>
        <v>3. Dangers and Injuries; Physical Violence; and Other Harmful Practices</v>
      </c>
      <c r="B71" s="622" t="str">
        <f>'Data entry'!BT2</f>
        <v>Q3</v>
      </c>
      <c r="C71" s="611" t="str">
        <f>'Data entry'!BT4</f>
        <v>Risks that result in death or injury of children</v>
      </c>
      <c r="D71" s="361" t="s">
        <v>51</v>
      </c>
      <c r="E71" s="358"/>
      <c r="F71" s="395"/>
      <c r="G71" s="103" t="str">
        <f>'Data entry'!BT107</f>
        <v>ENV: Environmental risks at home and outside</v>
      </c>
      <c r="H71" s="103" t="str">
        <f>'Data entry'!BT108</f>
        <v>CVL: Civil violence</v>
      </c>
      <c r="I71" s="103" t="str">
        <f>'Data entry'!BT109</f>
        <v>SVL: Sexual violence</v>
      </c>
      <c r="J71" s="103" t="str">
        <f>'Data entry'!BT110</f>
        <v>DMV:  Domestic violence</v>
      </c>
      <c r="K71" s="103" t="str">
        <f>'Data entry'!BT111</f>
        <v>HTP: Harmful traditional practices</v>
      </c>
      <c r="L71" s="103" t="str">
        <f>'Data entry'!BT112</f>
        <v>CRA: Criminal acts</v>
      </c>
      <c r="M71" s="103" t="str">
        <f>'Data entry'!BT112</f>
        <v>CRA: Criminal acts</v>
      </c>
      <c r="N71" s="103" t="str">
        <f>'Data entry'!BT113</f>
        <v>MLA: Militia activities</v>
      </c>
      <c r="O71" s="281" t="str">
        <f>'Data entry'!BT114</f>
        <v>SCP: Severe corporal punishment</v>
      </c>
      <c r="P71" s="281" t="str">
        <f>'Data entry'!BT115</f>
        <v>WAC: Work-related accidents</v>
      </c>
      <c r="Q71" s="281" t="str">
        <f>'Data entry'!BT116</f>
        <v>CAC: Car accidents</v>
      </c>
      <c r="R71" s="282" t="str">
        <f>'Data entry'!BT117</f>
        <v>ERW: Landmines or unexploded ordinance</v>
      </c>
      <c r="S71" s="364" t="str">
        <f>'Data entry'!BT118</f>
        <v xml:space="preserve">AVL: Armed forces/group violence </v>
      </c>
      <c r="T71" s="365" t="str">
        <f>'Data entry'!BT119</f>
        <v>Response not clear</v>
      </c>
      <c r="U71" s="383"/>
      <c r="V71" s="384"/>
      <c r="W71" s="373"/>
      <c r="X71" s="373"/>
      <c r="Y71" s="373"/>
      <c r="Z71" s="372"/>
      <c r="AA71" s="372"/>
      <c r="AB71" s="372"/>
      <c r="AC71" s="372"/>
      <c r="AD71" s="373"/>
      <c r="AE71" s="373"/>
      <c r="AF71" s="373"/>
      <c r="AG71" s="377"/>
    </row>
    <row r="72" spans="1:39" ht="13.5" thickBot="1" x14ac:dyDescent="0.35">
      <c r="A72" s="620"/>
      <c r="B72" s="623"/>
      <c r="C72" s="612"/>
      <c r="D72" s="405" t="str">
        <f>IF('Data entry'!$C$2&gt;0,SUBTOTAL(3,('Data entry'!BT$6:BT$105))/ 'Data entry'!$C$2,"-")</f>
        <v>-</v>
      </c>
      <c r="E72" s="358"/>
      <c r="F72" s="381" t="s">
        <v>28</v>
      </c>
      <c r="G72" s="376">
        <f ca="1">SUMPRODUCT(('Data entry'!$BT$6:$BZ$105=INDEX(INDIRECT(ADDRESS(ROW()-1,COLUMN())),0))*SUBTOTAL(3,OFFSET('Data entry'!$A$6,ROW('Data entry'!$A$6:'Data entry'!$A$105)-ROW('Data entry'!$A$6),)))</f>
        <v>0</v>
      </c>
      <c r="H72" s="376">
        <f ca="1">SUMPRODUCT(('Data entry'!$BT$6:$BZ$105=INDEX(INDIRECT(ADDRESS(ROW()-1,COLUMN())),0))*SUBTOTAL(3,OFFSET('Data entry'!$A$6,ROW('Data entry'!$A$6:'Data entry'!$A$105)-ROW('Data entry'!$A$6),)))</f>
        <v>0</v>
      </c>
      <c r="I72" s="376">
        <f ca="1">SUMPRODUCT(('Data entry'!$BT$6:$BZ$105=INDEX(INDIRECT(ADDRESS(ROW()-1,COLUMN())),0))*SUBTOTAL(3,OFFSET('Data entry'!$A$6,ROW('Data entry'!$A$6:'Data entry'!$A$105)-ROW('Data entry'!$A$6),)))</f>
        <v>0</v>
      </c>
      <c r="J72" s="376">
        <f ca="1">SUMPRODUCT(('Data entry'!$BT$6:$BZ$105=INDEX(INDIRECT(ADDRESS(ROW()-1,COLUMN())),0))*SUBTOTAL(3,OFFSET('Data entry'!$A$6,ROW('Data entry'!$A$6:'Data entry'!$A$105)-ROW('Data entry'!$A$6),)))</f>
        <v>0</v>
      </c>
      <c r="K72" s="376">
        <f ca="1">SUMPRODUCT(('Data entry'!$BT$6:$BZ$105=INDEX(INDIRECT(ADDRESS(ROW()-1,COLUMN())),0))*SUBTOTAL(3,OFFSET('Data entry'!$A$6,ROW('Data entry'!$A$6:'Data entry'!$A$105)-ROW('Data entry'!$A$6),)))</f>
        <v>0</v>
      </c>
      <c r="L72" s="376">
        <f ca="1">SUMPRODUCT(('Data entry'!$BT$6:$BZ$105=INDEX(INDIRECT(ADDRESS(ROW()-1,COLUMN())),0))*SUBTOTAL(3,OFFSET('Data entry'!$A$6,ROW('Data entry'!$A$6:'Data entry'!$A$105)-ROW('Data entry'!$A$6),)))</f>
        <v>0</v>
      </c>
      <c r="M72" s="376">
        <f ca="1">SUMPRODUCT(('Data entry'!$BT$6:$BZ$105=INDEX(INDIRECT(ADDRESS(ROW()-1,COLUMN())),0))*SUBTOTAL(3,OFFSET('Data entry'!$A$6,ROW('Data entry'!$A$6:'Data entry'!$A$105)-ROW('Data entry'!$A$6),)))</f>
        <v>0</v>
      </c>
      <c r="N72" s="376">
        <f ca="1">SUMPRODUCT(('Data entry'!$BT$6:$BZ$105=INDEX(INDIRECT(ADDRESS(ROW()-1,COLUMN())),0))*SUBTOTAL(3,OFFSET('Data entry'!$A$6,ROW('Data entry'!$A$6:'Data entry'!$A$105)-ROW('Data entry'!$A$6),)))</f>
        <v>0</v>
      </c>
      <c r="O72" s="376">
        <f ca="1">SUMPRODUCT(('Data entry'!$BT$6:$BZ$105=INDEX(INDIRECT(ADDRESS(ROW()-1,COLUMN())),0))*SUBTOTAL(3,OFFSET('Data entry'!$A$6,ROW('Data entry'!$A$6:'Data entry'!$A$105)-ROW('Data entry'!$A$6),)))</f>
        <v>0</v>
      </c>
      <c r="P72" s="376">
        <f ca="1">SUMPRODUCT(('Data entry'!$BT$6:$BZ$105=INDEX(INDIRECT(ADDRESS(ROW()-1,COLUMN())),0))*SUBTOTAL(3,OFFSET('Data entry'!$A$6,ROW('Data entry'!$A$6:'Data entry'!$A$105)-ROW('Data entry'!$A$6),)))</f>
        <v>0</v>
      </c>
      <c r="Q72" s="376">
        <f ca="1">SUMPRODUCT(('Data entry'!$BT$6:$BZ$105=INDEX(INDIRECT(ADDRESS(ROW()-1,COLUMN())),0))*SUBTOTAL(3,OFFSET('Data entry'!$A$6,ROW('Data entry'!$A$6:'Data entry'!$A$105)-ROW('Data entry'!$A$6),)))</f>
        <v>0</v>
      </c>
      <c r="R72" s="376">
        <f ca="1">SUMPRODUCT(('Data entry'!$BT$6:$BZ$105=INDEX(INDIRECT(ADDRESS(ROW()-1,COLUMN())),0))*SUBTOTAL(3,OFFSET('Data entry'!$A$6,ROW('Data entry'!$A$6:'Data entry'!$A$105)-ROW('Data entry'!$A$6),)))</f>
        <v>0</v>
      </c>
      <c r="S72" s="376">
        <f ca="1">SUMPRODUCT(('Data entry'!$BT$6:$BZ$105=INDEX(INDIRECT(ADDRESS(ROW()-1,COLUMN())),0))*SUBTOTAL(3,OFFSET('Data entry'!$A$6,ROW('Data entry'!$A$6:'Data entry'!$A$105)-ROW('Data entry'!$A$6),)))</f>
        <v>0</v>
      </c>
      <c r="T72" s="376">
        <f ca="1">SUMPRODUCT(('Data entry'!$BT$6:$BZ$105=INDEX(INDIRECT(ADDRESS(ROW()-1,COLUMN())),0))*SUBTOTAL(3,OFFSET('Data entry'!$A$6,ROW('Data entry'!$A$6:'Data entry'!$A$105)-ROW('Data entry'!$A$6),)))</f>
        <v>0</v>
      </c>
      <c r="U72" s="383"/>
      <c r="V72" s="384"/>
      <c r="W72" s="373"/>
      <c r="X72" s="373"/>
      <c r="Y72" s="373"/>
      <c r="Z72" s="372"/>
      <c r="AA72" s="372"/>
      <c r="AB72" s="372"/>
      <c r="AC72" s="372"/>
      <c r="AD72" s="373"/>
      <c r="AE72" s="373"/>
      <c r="AF72" s="373"/>
      <c r="AG72" s="377"/>
    </row>
    <row r="73" spans="1:39" ht="13.5" thickBot="1" x14ac:dyDescent="0.35">
      <c r="A73" s="620"/>
      <c r="B73" s="624"/>
      <c r="C73" s="613"/>
      <c r="D73" s="411"/>
      <c r="E73" s="358"/>
      <c r="F73" s="382" t="s">
        <v>29</v>
      </c>
      <c r="G73" s="35" t="e">
        <f ca="1">INDIRECT(ADDRESS(ROW()-1,COLUMN()))/($D72*'Data entry'!$C$2)</f>
        <v>#VALUE!</v>
      </c>
      <c r="H73" s="35" t="e">
        <f ca="1">INDIRECT(ADDRESS(ROW()-1,COLUMN()))/($D72*'Data entry'!$C$2)</f>
        <v>#VALUE!</v>
      </c>
      <c r="I73" s="35" t="e">
        <f ca="1">INDIRECT(ADDRESS(ROW()-1,COLUMN()))/($D72*'Data entry'!$C$2)</f>
        <v>#VALUE!</v>
      </c>
      <c r="J73" s="35" t="e">
        <f ca="1">INDIRECT(ADDRESS(ROW()-1,COLUMN()))/($D72*'Data entry'!$C$2)</f>
        <v>#VALUE!</v>
      </c>
      <c r="K73" s="35" t="e">
        <f ca="1">INDIRECT(ADDRESS(ROW()-1,COLUMN()))/($D72*'Data entry'!$C$2)</f>
        <v>#VALUE!</v>
      </c>
      <c r="L73" s="35" t="e">
        <f ca="1">INDIRECT(ADDRESS(ROW()-1,COLUMN()))/($D72*'Data entry'!$C$2)</f>
        <v>#VALUE!</v>
      </c>
      <c r="M73" s="35" t="e">
        <f ca="1">INDIRECT(ADDRESS(ROW()-1,COLUMN()))/($D72*'Data entry'!$C$2)</f>
        <v>#VALUE!</v>
      </c>
      <c r="N73" s="35" t="e">
        <f ca="1">INDIRECT(ADDRESS(ROW()-1,COLUMN()))/($D72*'Data entry'!$C$2)</f>
        <v>#VALUE!</v>
      </c>
      <c r="O73" s="35" t="e">
        <f ca="1">INDIRECT(ADDRESS(ROW()-1,COLUMN()))/($D72*'Data entry'!$C$2)</f>
        <v>#VALUE!</v>
      </c>
      <c r="P73" s="35" t="e">
        <f ca="1">INDIRECT(ADDRESS(ROW()-1,COLUMN()))/($D72*'Data entry'!$C$2)</f>
        <v>#VALUE!</v>
      </c>
      <c r="Q73" s="35" t="e">
        <f ca="1">INDIRECT(ADDRESS(ROW()-1,COLUMN()))/($D72*'Data entry'!$C$2)</f>
        <v>#VALUE!</v>
      </c>
      <c r="R73" s="35" t="e">
        <f ca="1">INDIRECT(ADDRESS(ROW()-1,COLUMN()))/($D72*'Data entry'!$C$2)</f>
        <v>#VALUE!</v>
      </c>
      <c r="S73" s="35" t="e">
        <f ca="1">INDIRECT(ADDRESS(ROW()-1,COLUMN()))/($D72*'Data entry'!$C$2)</f>
        <v>#VALUE!</v>
      </c>
      <c r="T73" s="35" t="e">
        <f ca="1">INDIRECT(ADDRESS(ROW()-1,COLUMN()))/($D72*'Data entry'!$C$2)</f>
        <v>#VALUE!</v>
      </c>
      <c r="U73" s="383"/>
      <c r="V73" s="384"/>
      <c r="W73" s="373"/>
      <c r="X73" s="373"/>
      <c r="Y73" s="373"/>
      <c r="Z73" s="372"/>
      <c r="AA73" s="372"/>
      <c r="AB73" s="372"/>
      <c r="AC73" s="372"/>
      <c r="AD73" s="373"/>
      <c r="AE73" s="373"/>
      <c r="AF73" s="373"/>
      <c r="AG73" s="377"/>
    </row>
    <row r="74" spans="1:39" ht="26.5" thickBot="1" x14ac:dyDescent="0.35">
      <c r="A74" s="620"/>
      <c r="B74" s="622" t="str">
        <f>'Data entry'!CE2</f>
        <v>Q3.1</v>
      </c>
      <c r="C74" s="611" t="str">
        <f>'Data entry'!CE4</f>
        <v>Places where environmental risks are higher for children</v>
      </c>
      <c r="D74" s="361" t="s">
        <v>51</v>
      </c>
      <c r="E74" s="358"/>
      <c r="F74" s="380"/>
      <c r="G74" s="104" t="str">
        <f>'Data entry'!CE107</f>
        <v>1. at home</v>
      </c>
      <c r="H74" s="104" t="str">
        <f>'Data entry'!CE108</f>
        <v>2. in camp (outside of home)</v>
      </c>
      <c r="I74" s="104" t="str">
        <f>'Data entry'!CE109</f>
        <v>3. in school</v>
      </c>
      <c r="J74" s="104" t="str">
        <f>'Data entry'!CE110</f>
        <v>4. on the way to school</v>
      </c>
      <c r="K74" s="104" t="str">
        <f>'Data entry'!CE111</f>
        <v>5. at work</v>
      </c>
      <c r="L74" s="104" t="str">
        <f>'Data entry'!CE112</f>
        <v>6. on the way to work</v>
      </c>
      <c r="M74" s="104" t="str">
        <f>'Data entry'!CE113</f>
        <v>7. at the market</v>
      </c>
      <c r="N74" s="104" t="str">
        <f>'Data entry'!CE114</f>
        <v>8. on the way to market</v>
      </c>
      <c r="O74" s="367" t="str">
        <f>'Data entry'!CE115</f>
        <v>Response not clear</v>
      </c>
      <c r="P74" s="383"/>
      <c r="Q74" s="384"/>
      <c r="R74" s="384"/>
      <c r="S74" s="372"/>
      <c r="T74" s="372"/>
      <c r="U74" s="372"/>
      <c r="V74" s="373"/>
      <c r="W74" s="377"/>
      <c r="X74" s="377"/>
      <c r="Y74" s="377"/>
      <c r="AD74" s="377"/>
      <c r="AE74" s="377"/>
      <c r="AF74" s="377"/>
      <c r="AG74" s="377"/>
    </row>
    <row r="75" spans="1:39" ht="13.5" thickBot="1" x14ac:dyDescent="0.35">
      <c r="A75" s="620"/>
      <c r="B75" s="623"/>
      <c r="C75" s="612"/>
      <c r="D75" s="405" t="str">
        <f>IF('Data entry'!$C$2&gt;0,SUBTOTAL(3,('Data entry'!CE$6:CE$105))/ 'Data entry'!$C$2,"-")</f>
        <v>-</v>
      </c>
      <c r="E75" s="358"/>
      <c r="F75" s="381" t="s">
        <v>28</v>
      </c>
      <c r="G75" s="376">
        <f ca="1">SUMPRODUCT(('Data entry'!$CE$6:$CG$105=INDEX(INDIRECT(ADDRESS(ROW()-1,COLUMN())),0))*SUBTOTAL(3,OFFSET('Data entry'!$A$6,ROW('Data entry'!$A$6:'Data entry'!$A$105)-ROW('Data entry'!$A$6),)))</f>
        <v>0</v>
      </c>
      <c r="H75" s="376">
        <f ca="1">SUMPRODUCT(('Data entry'!$CE$6:$CG$105=INDEX(INDIRECT(ADDRESS(ROW()-1,COLUMN())),0))*SUBTOTAL(3,OFFSET('Data entry'!$A$6,ROW('Data entry'!$A$6:'Data entry'!$A$105)-ROW('Data entry'!$A$6),)))</f>
        <v>0</v>
      </c>
      <c r="I75" s="376">
        <f ca="1">SUMPRODUCT(('Data entry'!$CE$6:$CG$105=INDEX(INDIRECT(ADDRESS(ROW()-1,COLUMN())),0))*SUBTOTAL(3,OFFSET('Data entry'!$A$6,ROW('Data entry'!$A$6:'Data entry'!$A$105)-ROW('Data entry'!$A$6),)))</f>
        <v>0</v>
      </c>
      <c r="J75" s="376">
        <f ca="1">SUMPRODUCT(('Data entry'!$CE$6:$CG$105=INDEX(INDIRECT(ADDRESS(ROW()-1,COLUMN())),0))*SUBTOTAL(3,OFFSET('Data entry'!$A$6,ROW('Data entry'!$A$6:'Data entry'!$A$105)-ROW('Data entry'!$A$6),)))</f>
        <v>0</v>
      </c>
      <c r="K75" s="376">
        <f ca="1">SUMPRODUCT(('Data entry'!$CE$6:$CG$105=INDEX(INDIRECT(ADDRESS(ROW()-1,COLUMN())),0))*SUBTOTAL(3,OFFSET('Data entry'!$A$6,ROW('Data entry'!$A$6:'Data entry'!$A$105)-ROW('Data entry'!$A$6),)))</f>
        <v>0</v>
      </c>
      <c r="L75" s="376">
        <f ca="1">SUMPRODUCT(('Data entry'!$CE$6:$CG$105=INDEX(INDIRECT(ADDRESS(ROW()-1,COLUMN())),0))*SUBTOTAL(3,OFFSET('Data entry'!$A$6,ROW('Data entry'!$A$6:'Data entry'!$A$105)-ROW('Data entry'!$A$6),)))</f>
        <v>0</v>
      </c>
      <c r="M75" s="376">
        <f ca="1">SUMPRODUCT(('Data entry'!$CE$6:$CG$105=INDEX(INDIRECT(ADDRESS(ROW()-1,COLUMN())),0))*SUBTOTAL(3,OFFSET('Data entry'!$A$6,ROW('Data entry'!$A$6:'Data entry'!$A$105)-ROW('Data entry'!$A$6),)))</f>
        <v>0</v>
      </c>
      <c r="N75" s="376">
        <f ca="1">SUMPRODUCT(('Data entry'!$CE$6:$CG$105=INDEX(INDIRECT(ADDRESS(ROW()-1,COLUMN())),0))*SUBTOTAL(3,OFFSET('Data entry'!$A$6,ROW('Data entry'!$A$6:'Data entry'!$A$105)-ROW('Data entry'!$A$6),)))</f>
        <v>0</v>
      </c>
      <c r="O75" s="376">
        <f ca="1">SUMPRODUCT(('Data entry'!$CE$6:$CG$105=INDEX(INDIRECT(ADDRESS(ROW()-1,COLUMN())),0))*SUBTOTAL(3,OFFSET('Data entry'!$A$6,ROW('Data entry'!$A$6:'Data entry'!$A$105)-ROW('Data entry'!$A$6),)))</f>
        <v>0</v>
      </c>
      <c r="P75" s="383"/>
      <c r="Q75" s="384"/>
      <c r="R75" s="384"/>
      <c r="S75" s="372"/>
      <c r="T75" s="372"/>
      <c r="U75" s="372"/>
      <c r="V75" s="373"/>
      <c r="W75" s="377"/>
      <c r="X75" s="391"/>
      <c r="Y75" s="377"/>
    </row>
    <row r="76" spans="1:39" ht="13.5" thickBot="1" x14ac:dyDescent="0.35">
      <c r="A76" s="620"/>
      <c r="B76" s="624"/>
      <c r="C76" s="613"/>
      <c r="D76" s="411"/>
      <c r="E76" s="358"/>
      <c r="F76" s="382" t="s">
        <v>29</v>
      </c>
      <c r="G76" s="35" t="e">
        <f ca="1">INDIRECT(ADDRESS(ROW()-1,COLUMN()))/($D75*'Data entry'!$C$2)</f>
        <v>#VALUE!</v>
      </c>
      <c r="H76" s="35" t="e">
        <f ca="1">INDIRECT(ADDRESS(ROW()-1,COLUMN()))/($D75*'Data entry'!$C$2)</f>
        <v>#VALUE!</v>
      </c>
      <c r="I76" s="35" t="e">
        <f ca="1">INDIRECT(ADDRESS(ROW()-1,COLUMN()))/($D75*'Data entry'!$C$2)</f>
        <v>#VALUE!</v>
      </c>
      <c r="J76" s="35" t="e">
        <f ca="1">INDIRECT(ADDRESS(ROW()-1,COLUMN()))/($D75*'Data entry'!$C$2)</f>
        <v>#VALUE!</v>
      </c>
      <c r="K76" s="35" t="e">
        <f ca="1">INDIRECT(ADDRESS(ROW()-1,COLUMN()))/($D75*'Data entry'!$C$2)</f>
        <v>#VALUE!</v>
      </c>
      <c r="L76" s="35" t="e">
        <f ca="1">INDIRECT(ADDRESS(ROW()-1,COLUMN()))/($D75*'Data entry'!$C$2)</f>
        <v>#VALUE!</v>
      </c>
      <c r="M76" s="35" t="e">
        <f ca="1">INDIRECT(ADDRESS(ROW()-1,COLUMN()))/($D75*'Data entry'!$C$2)</f>
        <v>#VALUE!</v>
      </c>
      <c r="N76" s="35" t="e">
        <f ca="1">INDIRECT(ADDRESS(ROW()-1,COLUMN()))/($D75*'Data entry'!$C$2)</f>
        <v>#VALUE!</v>
      </c>
      <c r="O76" s="35" t="e">
        <f ca="1">INDIRECT(ADDRESS(ROW()-1,COLUMN()))/($D75*'Data entry'!$C$2)</f>
        <v>#VALUE!</v>
      </c>
      <c r="P76" s="383"/>
      <c r="Q76" s="384"/>
      <c r="R76" s="384"/>
      <c r="S76" s="372"/>
      <c r="T76" s="372"/>
      <c r="U76" s="372"/>
      <c r="V76" s="373"/>
      <c r="W76" s="377"/>
      <c r="X76" s="377"/>
      <c r="Y76" s="377"/>
    </row>
    <row r="77" spans="1:39" ht="15" customHeight="1" thickBot="1" x14ac:dyDescent="0.35">
      <c r="A77" s="620"/>
      <c r="B77" s="628" t="str">
        <f>'Data entry'!CJ2</f>
        <v>Q3.2</v>
      </c>
      <c r="C77" s="611" t="str">
        <f>'Data entry'!CJ4</f>
        <v xml:space="preserve">Estimated number of violent deaths &amp; injuries to children </v>
      </c>
      <c r="D77" s="361" t="s">
        <v>51</v>
      </c>
      <c r="E77" s="358"/>
      <c r="F77" s="380"/>
      <c r="G77" s="34" t="str">
        <f>'Data entry'!CJ107</f>
        <v xml:space="preserve"> 1-5</v>
      </c>
      <c r="H77" s="34" t="str">
        <f>'Data entry'!CJ108</f>
        <v xml:space="preserve"> 5-10</v>
      </c>
      <c r="I77" s="34" t="str">
        <f>'Data entry'!CJ109</f>
        <v xml:space="preserve"> 10-20</v>
      </c>
      <c r="J77" s="108" t="str">
        <f>'Data entry'!CJ110</f>
        <v xml:space="preserve"> 20-50</v>
      </c>
      <c r="K77" s="108" t="str">
        <f>'Data entry'!CJ111</f>
        <v xml:space="preserve"> &gt;50</v>
      </c>
      <c r="L77" s="105" t="str">
        <f>'Data entry'!CJ112</f>
        <v>Response not clear</v>
      </c>
      <c r="M77" s="383"/>
      <c r="N77" s="372"/>
      <c r="O77" s="372"/>
      <c r="P77" s="372"/>
      <c r="Q77" s="372"/>
      <c r="R77" s="372"/>
      <c r="S77" s="372"/>
      <c r="T77" s="372"/>
      <c r="U77" s="373"/>
      <c r="V77" s="373"/>
      <c r="W77" s="377"/>
      <c r="X77" s="377"/>
      <c r="Y77" s="377"/>
    </row>
    <row r="78" spans="1:39" ht="15.75" customHeight="1" thickBot="1" x14ac:dyDescent="0.35">
      <c r="A78" s="620"/>
      <c r="B78" s="629"/>
      <c r="C78" s="612"/>
      <c r="D78" s="405" t="str">
        <f>IF('Data entry'!$C$2&gt;0,SUBTOTAL(3,('Data entry'!CJ$6:CJ$105))/ 'Data entry'!$C$2,"-")</f>
        <v>-</v>
      </c>
      <c r="E78" s="358"/>
      <c r="F78" s="381" t="s">
        <v>28</v>
      </c>
      <c r="G78" s="376">
        <f ca="1">SUMPRODUCT(('Data entry'!$CJ$6:$CJ$105=INDEX(INDIRECT(ADDRESS(ROW()-1,COLUMN())),0))*SUBTOTAL(3,OFFSET('Data entry'!$A$6,ROW('Data entry'!$A$6:'Data entry'!$A$105)-ROW('Data entry'!$A$6),)))</f>
        <v>0</v>
      </c>
      <c r="H78" s="376">
        <f ca="1">SUMPRODUCT(('Data entry'!$CJ$6:$CJ$105=INDEX(INDIRECT(ADDRESS(ROW()-1,COLUMN())),0))*SUBTOTAL(3,OFFSET('Data entry'!$A$6,ROW('Data entry'!$A$6:'Data entry'!$A$105)-ROW('Data entry'!$A$6),)))</f>
        <v>0</v>
      </c>
      <c r="I78" s="376">
        <f ca="1">SUMPRODUCT(('Data entry'!$CJ$6:$CJ$105=INDEX(INDIRECT(ADDRESS(ROW()-1,COLUMN())),0))*SUBTOTAL(3,OFFSET('Data entry'!$A$6,ROW('Data entry'!$A$6:'Data entry'!$A$105)-ROW('Data entry'!$A$6),)))</f>
        <v>0</v>
      </c>
      <c r="J78" s="376">
        <f ca="1">SUMPRODUCT(('Data entry'!$CJ$6:$CJ$105=INDEX(INDIRECT(ADDRESS(ROW()-1,COLUMN())),0))*SUBTOTAL(3,OFFSET('Data entry'!$A$6,ROW('Data entry'!$A$6:'Data entry'!$A$105)-ROW('Data entry'!$A$6),)))</f>
        <v>0</v>
      </c>
      <c r="K78" s="376">
        <f ca="1">SUMPRODUCT(('Data entry'!$CJ$6:$CJ$105=INDEX(INDIRECT(ADDRESS(ROW()-1,COLUMN())),0))*SUBTOTAL(3,OFFSET('Data entry'!$A$6,ROW('Data entry'!$A$6:'Data entry'!$A$105)-ROW('Data entry'!$A$6),)))</f>
        <v>0</v>
      </c>
      <c r="L78" s="376">
        <f ca="1">SUMPRODUCT(('Data entry'!$CJ$6:$CJ$105=INDEX(INDIRECT(ADDRESS(ROW()-1,COLUMN())),0))*SUBTOTAL(3,OFFSET('Data entry'!$A$6,ROW('Data entry'!$A$6:'Data entry'!$A$105)-ROW('Data entry'!$A$6),)))</f>
        <v>0</v>
      </c>
      <c r="M78" s="383"/>
      <c r="N78" s="372"/>
      <c r="O78" s="372"/>
      <c r="P78" s="372"/>
      <c r="Q78" s="372"/>
      <c r="R78" s="372"/>
      <c r="S78" s="372"/>
      <c r="T78" s="372"/>
      <c r="U78" s="373"/>
      <c r="V78" s="373"/>
      <c r="W78" s="391"/>
      <c r="X78" s="377"/>
      <c r="Y78" s="377"/>
    </row>
    <row r="79" spans="1:39" ht="15.75" customHeight="1" thickBot="1" x14ac:dyDescent="0.35">
      <c r="A79" s="620"/>
      <c r="B79" s="630"/>
      <c r="C79" s="613"/>
      <c r="D79" s="411"/>
      <c r="E79" s="358"/>
      <c r="F79" s="382" t="s">
        <v>29</v>
      </c>
      <c r="G79" s="35" t="e">
        <f ca="1">INDIRECT(ADDRESS(ROW()-1,COLUMN()))/($D78*'Data entry'!$C$2)</f>
        <v>#VALUE!</v>
      </c>
      <c r="H79" s="35" t="e">
        <f ca="1">INDIRECT(ADDRESS(ROW()-1,COLUMN()))/($D78*'Data entry'!$C$2)</f>
        <v>#VALUE!</v>
      </c>
      <c r="I79" s="35" t="e">
        <f ca="1">INDIRECT(ADDRESS(ROW()-1,COLUMN()))/($D78*'Data entry'!$C$2)</f>
        <v>#VALUE!</v>
      </c>
      <c r="J79" s="35" t="e">
        <f ca="1">INDIRECT(ADDRESS(ROW()-1,COLUMN()))/($D78*'Data entry'!$C$2)</f>
        <v>#VALUE!</v>
      </c>
      <c r="K79" s="35" t="e">
        <f ca="1">INDIRECT(ADDRESS(ROW()-1,COLUMN()))/($D78*'Data entry'!$C$2)</f>
        <v>#VALUE!</v>
      </c>
      <c r="L79" s="35" t="e">
        <f ca="1">INDIRECT(ADDRESS(ROW()-1,COLUMN()))/($D78*'Data entry'!$C$2)</f>
        <v>#VALUE!</v>
      </c>
      <c r="M79" s="383"/>
      <c r="N79" s="372"/>
      <c r="O79" s="372"/>
      <c r="P79" s="372"/>
      <c r="Q79" s="372"/>
      <c r="R79" s="372"/>
      <c r="S79" s="372"/>
      <c r="T79" s="372"/>
      <c r="U79" s="373"/>
      <c r="V79" s="373"/>
      <c r="W79" s="377"/>
      <c r="X79" s="377"/>
      <c r="Y79" s="377"/>
    </row>
    <row r="80" spans="1:39" ht="26.5" thickBot="1" x14ac:dyDescent="0.35">
      <c r="A80" s="620"/>
      <c r="B80" s="631" t="str">
        <f>'Data entry'!CL2</f>
        <v>Q3.3</v>
      </c>
      <c r="C80" s="625" t="str">
        <f>'Data entry'!CL4</f>
        <v>Children committing acts of violence?</v>
      </c>
      <c r="D80" s="361" t="s">
        <v>51</v>
      </c>
      <c r="E80" s="358"/>
      <c r="F80" s="380"/>
      <c r="G80" s="33" t="str">
        <f>'Data entry'!CL107</f>
        <v>Yes</v>
      </c>
      <c r="H80" s="33" t="str">
        <f>'Data entry'!CL108</f>
        <v>No</v>
      </c>
      <c r="I80" s="33" t="str">
        <f>'Data entry'!CL109</f>
        <v>Response not clear</v>
      </c>
      <c r="J80" s="383"/>
      <c r="K80" s="388"/>
      <c r="L80" s="373"/>
      <c r="M80" s="373"/>
      <c r="N80" s="373"/>
      <c r="O80" s="373"/>
      <c r="P80" s="373"/>
      <c r="Q80" s="373"/>
      <c r="R80" s="373"/>
      <c r="S80" s="373"/>
      <c r="T80" s="373"/>
      <c r="U80" s="373"/>
      <c r="V80" s="373"/>
      <c r="W80" s="373"/>
      <c r="X80" s="373"/>
      <c r="Y80" s="373"/>
      <c r="Z80" s="373"/>
      <c r="AA80" s="373"/>
      <c r="AB80" s="373"/>
      <c r="AC80" s="373"/>
      <c r="AD80" s="373"/>
      <c r="AE80" s="373"/>
      <c r="AF80" s="373"/>
      <c r="AG80" s="373"/>
      <c r="AH80" s="373"/>
      <c r="AI80" s="373"/>
      <c r="AJ80" s="373"/>
      <c r="AK80" s="373"/>
      <c r="AL80" s="373"/>
      <c r="AM80" s="373"/>
    </row>
    <row r="81" spans="1:39" ht="13.5" thickBot="1" x14ac:dyDescent="0.35">
      <c r="A81" s="620"/>
      <c r="B81" s="632"/>
      <c r="C81" s="626"/>
      <c r="D81" s="405" t="str">
        <f>IF('Data entry'!$C$2&gt;0,SUBTOTAL(3,('Data entry'!CL$6:CL$105))/ 'Data entry'!$C$2,"-")</f>
        <v>-</v>
      </c>
      <c r="E81" s="358"/>
      <c r="F81" s="381" t="s">
        <v>28</v>
      </c>
      <c r="G81" s="376">
        <f ca="1">SUMPRODUCT(('Data entry'!$CL$6:$CL$105=INDEX(INDIRECT(ADDRESS(ROW()-1,COLUMN())),0))*SUBTOTAL(3,OFFSET('Data entry'!$A$6,ROW('Data entry'!$A$6:'Data entry'!$A$105)-ROW('Data entry'!$A$6),)))</f>
        <v>0</v>
      </c>
      <c r="H81" s="376">
        <f ca="1">SUMPRODUCT(('Data entry'!$CL$6:$CL$105=INDEX(INDIRECT(ADDRESS(ROW()-1,COLUMN())),0))*SUBTOTAL(3,OFFSET('Data entry'!$A$6,ROW('Data entry'!$A$6:'Data entry'!$A$105)-ROW('Data entry'!$A$6),)))</f>
        <v>0</v>
      </c>
      <c r="I81" s="376">
        <f ca="1">SUMPRODUCT(('Data entry'!$CL$6:$CL$105=INDEX(INDIRECT(ADDRESS(ROW()-1,COLUMN())),0))*SUBTOTAL(3,OFFSET('Data entry'!$A$6,ROW('Data entry'!$A$6:'Data entry'!$A$105)-ROW('Data entry'!$A$6),)))</f>
        <v>0</v>
      </c>
      <c r="J81" s="383"/>
      <c r="K81" s="388"/>
      <c r="L81" s="373"/>
      <c r="M81" s="373"/>
      <c r="N81" s="373"/>
      <c r="O81" s="373"/>
      <c r="P81" s="373"/>
      <c r="Q81" s="373"/>
      <c r="R81" s="373"/>
      <c r="S81" s="373"/>
      <c r="T81" s="373"/>
      <c r="U81" s="373"/>
      <c r="V81" s="373"/>
      <c r="W81" s="373"/>
      <c r="X81" s="373"/>
      <c r="Y81" s="373"/>
      <c r="Z81" s="373"/>
      <c r="AA81" s="373"/>
      <c r="AB81" s="373"/>
      <c r="AC81" s="373"/>
      <c r="AD81" s="373"/>
      <c r="AE81" s="373"/>
      <c r="AF81" s="373"/>
      <c r="AG81" s="373"/>
      <c r="AH81" s="373"/>
      <c r="AI81" s="373"/>
      <c r="AJ81" s="373"/>
      <c r="AK81" s="391"/>
      <c r="AL81" s="373"/>
      <c r="AM81" s="373"/>
    </row>
    <row r="82" spans="1:39" ht="13.5" thickBot="1" x14ac:dyDescent="0.35">
      <c r="A82" s="620"/>
      <c r="B82" s="632"/>
      <c r="C82" s="627"/>
      <c r="D82" s="411"/>
      <c r="E82" s="358"/>
      <c r="F82" s="382" t="s">
        <v>25</v>
      </c>
      <c r="G82" s="35" t="e">
        <f ca="1">INDIRECT(ADDRESS(ROW()-1,COLUMN()))/($D81*'Data entry'!$C$2)</f>
        <v>#VALUE!</v>
      </c>
      <c r="H82" s="35" t="e">
        <f ca="1">INDIRECT(ADDRESS(ROW()-1,COLUMN()))/($D81*'Data entry'!$C$2)</f>
        <v>#VALUE!</v>
      </c>
      <c r="I82" s="35" t="e">
        <f ca="1">INDIRECT(ADDRESS(ROW()-1,COLUMN()))/($D81*'Data entry'!$C$2)</f>
        <v>#VALUE!</v>
      </c>
      <c r="J82" s="383"/>
      <c r="K82" s="388"/>
      <c r="L82" s="373"/>
      <c r="M82" s="373"/>
      <c r="N82" s="373"/>
      <c r="O82" s="373"/>
      <c r="P82" s="373"/>
      <c r="Q82" s="373"/>
      <c r="R82" s="373"/>
      <c r="S82" s="373"/>
      <c r="T82" s="373"/>
      <c r="U82" s="373"/>
      <c r="V82" s="373"/>
      <c r="W82" s="373"/>
      <c r="X82" s="373"/>
      <c r="Y82" s="373"/>
      <c r="Z82" s="373"/>
      <c r="AA82" s="373"/>
    </row>
    <row r="83" spans="1:39" ht="52.5" thickBot="1" x14ac:dyDescent="0.35">
      <c r="A83" s="620"/>
      <c r="B83" s="628" t="str">
        <f>'Data entry'!CM2</f>
        <v>Q3.4</v>
      </c>
      <c r="C83" s="608" t="str">
        <f>'Data entry'!CM4</f>
        <v>Type of violence children participate in</v>
      </c>
      <c r="D83" s="361" t="s">
        <v>51</v>
      </c>
      <c r="E83" s="358"/>
      <c r="F83" s="380"/>
      <c r="G83" s="33" t="str">
        <f>'Data entry'!CM107</f>
        <v>GNG: gang activities</v>
      </c>
      <c r="H83" s="33" t="str">
        <f>'Data entry'!CM108</f>
        <v>LTP: looting and/or pillage</v>
      </c>
      <c r="I83" s="33" t="str">
        <f>'Data entry'!CM109</f>
        <v>CVL: civil violence</v>
      </c>
      <c r="J83" s="33" t="str">
        <f>'Data entry'!CM110</f>
        <v>SVL: sexual violence</v>
      </c>
      <c r="K83" s="33" t="str">
        <f>'Data entry'!CM111</f>
        <v>ASH: attack on schools and/or community infrastructure</v>
      </c>
      <c r="L83" s="33" t="str">
        <f>'Data entry'!CM112</f>
        <v>ACV: attack on civilians</v>
      </c>
      <c r="M83" s="125" t="str">
        <f>'Data entry'!CM113</f>
        <v>RCC: recruitment of other children</v>
      </c>
      <c r="N83" s="125" t="str">
        <f>'Data entry'!CM114</f>
        <v>Response not clear</v>
      </c>
      <c r="O83" s="383"/>
      <c r="P83" s="371"/>
      <c r="Q83" s="372"/>
      <c r="R83" s="372"/>
      <c r="S83" s="373"/>
      <c r="T83" s="373"/>
      <c r="U83" s="373"/>
      <c r="V83" s="373"/>
      <c r="W83" s="377"/>
      <c r="X83" s="377"/>
      <c r="Y83" s="377"/>
    </row>
    <row r="84" spans="1:39" ht="17.149999999999999" customHeight="1" thickBot="1" x14ac:dyDescent="0.35">
      <c r="A84" s="620"/>
      <c r="B84" s="629"/>
      <c r="C84" s="609"/>
      <c r="D84" s="405" t="str">
        <f>IF('Data entry'!$C$2&gt;0,SUBTOTAL(3,('Data entry'!CM$6:CM$105))/ 'Data entry'!$C$2,"-")</f>
        <v>-</v>
      </c>
      <c r="E84" s="358"/>
      <c r="F84" s="381" t="s">
        <v>28</v>
      </c>
      <c r="G84" s="376">
        <f ca="1">SUMPRODUCT(('Data entry'!$CM$6:$CO$105=INDEX(INDIRECT(ADDRESS(ROW()-1,COLUMN())),0))*SUBTOTAL(3,OFFSET('Data entry'!$A$6,ROW('Data entry'!$A$6:'Data entry'!$A$105)-ROW('Data entry'!$A$6),)))</f>
        <v>0</v>
      </c>
      <c r="H84" s="376">
        <f ca="1">SUMPRODUCT(('Data entry'!$CM$6:$CO$105=INDEX(INDIRECT(ADDRESS(ROW()-1,COLUMN())),0))*SUBTOTAL(3,OFFSET('Data entry'!$A$6,ROW('Data entry'!$A$6:'Data entry'!$A$105)-ROW('Data entry'!$A$6),)))</f>
        <v>0</v>
      </c>
      <c r="I84" s="376">
        <f ca="1">SUMPRODUCT(('Data entry'!$CM$6:$CO$105=INDEX(INDIRECT(ADDRESS(ROW()-1,COLUMN())),0))*SUBTOTAL(3,OFFSET('Data entry'!$A$6,ROW('Data entry'!$A$6:'Data entry'!$A$105)-ROW('Data entry'!$A$6),)))</f>
        <v>0</v>
      </c>
      <c r="J84" s="376">
        <f ca="1">SUMPRODUCT(('Data entry'!$CM$6:$CO$105=INDEX(INDIRECT(ADDRESS(ROW()-1,COLUMN())),0))*SUBTOTAL(3,OFFSET('Data entry'!$A$6,ROW('Data entry'!$A$6:'Data entry'!$A$105)-ROW('Data entry'!$A$6),)))</f>
        <v>0</v>
      </c>
      <c r="K84" s="376">
        <f ca="1">SUMPRODUCT(('Data entry'!$CM$6:$CO$105=INDEX(INDIRECT(ADDRESS(ROW()-1,COLUMN())),0))*SUBTOTAL(3,OFFSET('Data entry'!$A$6,ROW('Data entry'!$A$6:'Data entry'!$A$105)-ROW('Data entry'!$A$6),)))</f>
        <v>0</v>
      </c>
      <c r="L84" s="376">
        <f ca="1">SUMPRODUCT(('Data entry'!$CM$6:$CO$105=INDEX(INDIRECT(ADDRESS(ROW()-1,COLUMN())),0))*SUBTOTAL(3,OFFSET('Data entry'!$A$6,ROW('Data entry'!$A$6:'Data entry'!$A$105)-ROW('Data entry'!$A$6),)))</f>
        <v>0</v>
      </c>
      <c r="M84" s="376">
        <f ca="1">SUMPRODUCT(('Data entry'!$CM$6:$CO$105=INDEX(INDIRECT(ADDRESS(ROW()-1,COLUMN())),0))*SUBTOTAL(3,OFFSET('Data entry'!$A$6,ROW('Data entry'!$A$6:'Data entry'!$A$105)-ROW('Data entry'!$A$6),)))</f>
        <v>0</v>
      </c>
      <c r="N84" s="376">
        <f ca="1">SUMPRODUCT(('Data entry'!$CM$6:$CO$105=INDEX(INDIRECT(ADDRESS(ROW()-1,COLUMN())),0))*SUBTOTAL(3,OFFSET('Data entry'!$A$6,ROW('Data entry'!$A$6:'Data entry'!$A$105)-ROW('Data entry'!$A$6),)))</f>
        <v>0</v>
      </c>
      <c r="O84" s="383"/>
      <c r="P84" s="371"/>
      <c r="Q84" s="372"/>
      <c r="R84" s="372"/>
      <c r="S84" s="373"/>
      <c r="T84" s="373"/>
      <c r="U84" s="373"/>
      <c r="V84" s="373"/>
      <c r="W84" s="391"/>
      <c r="X84" s="391"/>
      <c r="Y84" s="377"/>
    </row>
    <row r="85" spans="1:39" ht="16" customHeight="1" thickBot="1" x14ac:dyDescent="0.35">
      <c r="A85" s="620"/>
      <c r="B85" s="630"/>
      <c r="C85" s="610"/>
      <c r="D85" s="411"/>
      <c r="E85" s="358"/>
      <c r="F85" s="382" t="s">
        <v>29</v>
      </c>
      <c r="G85" s="35" t="e">
        <f ca="1">INDIRECT(ADDRESS(ROW()-1,COLUMN()))/($D84*'Data entry'!$C$2)</f>
        <v>#VALUE!</v>
      </c>
      <c r="H85" s="35" t="e">
        <f ca="1">INDIRECT(ADDRESS(ROW()-1,COLUMN()))/($D84*'Data entry'!$C$2)</f>
        <v>#VALUE!</v>
      </c>
      <c r="I85" s="35" t="e">
        <f ca="1">INDIRECT(ADDRESS(ROW()-1,COLUMN()))/($D84*'Data entry'!$C$2)</f>
        <v>#VALUE!</v>
      </c>
      <c r="J85" s="35" t="e">
        <f ca="1">INDIRECT(ADDRESS(ROW()-1,COLUMN()))/($D84*'Data entry'!$C$2)</f>
        <v>#VALUE!</v>
      </c>
      <c r="K85" s="35" t="e">
        <f ca="1">INDIRECT(ADDRESS(ROW()-1,COLUMN()))/($D84*'Data entry'!$C$2)</f>
        <v>#VALUE!</v>
      </c>
      <c r="L85" s="35" t="e">
        <f ca="1">INDIRECT(ADDRESS(ROW()-1,COLUMN()))/($D84*'Data entry'!$C$2)</f>
        <v>#VALUE!</v>
      </c>
      <c r="M85" s="35" t="e">
        <f ca="1">INDIRECT(ADDRESS(ROW()-1,COLUMN()))/($D84*'Data entry'!$C$2)</f>
        <v>#VALUE!</v>
      </c>
      <c r="N85" s="35" t="e">
        <f ca="1">INDIRECT(ADDRESS(ROW()-1,COLUMN()))/($D84*'Data entry'!$C$2)</f>
        <v>#VALUE!</v>
      </c>
      <c r="O85" s="383"/>
      <c r="P85" s="372"/>
      <c r="Q85" s="372"/>
      <c r="R85" s="372"/>
      <c r="S85" s="373"/>
      <c r="T85" s="373"/>
      <c r="U85" s="373"/>
      <c r="V85" s="373"/>
      <c r="W85" s="377"/>
      <c r="X85" s="377"/>
      <c r="Y85" s="377"/>
    </row>
    <row r="86" spans="1:39" ht="26.5" thickBot="1" x14ac:dyDescent="0.35">
      <c r="A86" s="675" t="str">
        <f>'Data entry'!CR1</f>
        <v xml:space="preserve">4. Psychosocial Distress and Community Support Mechanisms </v>
      </c>
      <c r="B86" s="631" t="str">
        <f>'Data entry'!CR2</f>
        <v>Q4.1</v>
      </c>
      <c r="C86" s="625" t="str">
        <f>'Data entry'!CR4</f>
        <v>Any reports on changes in children’s behaviour</v>
      </c>
      <c r="D86" s="361" t="s">
        <v>51</v>
      </c>
      <c r="E86" s="358"/>
      <c r="F86" s="380"/>
      <c r="G86" s="33" t="str">
        <f>'Data entry'!CR107</f>
        <v>Yes</v>
      </c>
      <c r="H86" s="33" t="str">
        <f>'Data entry'!CR108</f>
        <v>No</v>
      </c>
      <c r="I86" s="33" t="str">
        <f>'Data entry'!CR109</f>
        <v>Response not clear</v>
      </c>
      <c r="J86" s="383"/>
      <c r="K86" s="396"/>
      <c r="L86" s="373"/>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row>
    <row r="87" spans="1:39" ht="13.5" thickBot="1" x14ac:dyDescent="0.35">
      <c r="A87" s="676"/>
      <c r="B87" s="632"/>
      <c r="C87" s="626"/>
      <c r="D87" s="405" t="str">
        <f>IF('Data entry'!$C$2&gt;0,SUBTOTAL(3,('Data entry'!CR$6:CR$105))/ 'Data entry'!$C$2,"-")</f>
        <v>-</v>
      </c>
      <c r="E87" s="358"/>
      <c r="F87" s="381" t="s">
        <v>28</v>
      </c>
      <c r="G87" s="376">
        <f ca="1">SUMPRODUCT(('Data entry'!$CR$6:$CR$105=INDEX(INDIRECT(ADDRESS(ROW()-1,COLUMN())),0))*SUBTOTAL(3,OFFSET('Data entry'!$A$6,ROW('Data entry'!$A$6:'Data entry'!$A$105)-ROW('Data entry'!$A$6),)))</f>
        <v>0</v>
      </c>
      <c r="H87" s="376">
        <f ca="1">SUMPRODUCT(('Data entry'!$CR$6:$CR$105=INDEX(INDIRECT(ADDRESS(ROW()-1,COLUMN())),0))*SUBTOTAL(3,OFFSET('Data entry'!$A$6,ROW('Data entry'!$A$6:'Data entry'!$A$105)-ROW('Data entry'!$A$6),)))</f>
        <v>0</v>
      </c>
      <c r="I87" s="376">
        <f ca="1">SUMPRODUCT(('Data entry'!$CR$6:$CR$105=INDEX(INDIRECT(ADDRESS(ROW()-1,COLUMN())),0))*SUBTOTAL(3,OFFSET('Data entry'!$A$6,ROW('Data entry'!$A$6:'Data entry'!$A$105)-ROW('Data entry'!$A$6),)))</f>
        <v>0</v>
      </c>
      <c r="J87" s="383"/>
      <c r="K87" s="396"/>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91"/>
      <c r="AL87" s="373"/>
      <c r="AM87" s="373"/>
    </row>
    <row r="88" spans="1:39" ht="13.5" thickBot="1" x14ac:dyDescent="0.35">
      <c r="A88" s="676"/>
      <c r="B88" s="632"/>
      <c r="C88" s="627"/>
      <c r="D88" s="411"/>
      <c r="E88" s="358"/>
      <c r="F88" s="382" t="s">
        <v>25</v>
      </c>
      <c r="G88" s="35" t="e">
        <f ca="1">INDIRECT(ADDRESS(ROW()-1,COLUMN()))/($D87*'Data entry'!$C$2)</f>
        <v>#VALUE!</v>
      </c>
      <c r="H88" s="35" t="e">
        <f ca="1">INDIRECT(ADDRESS(ROW()-1,COLUMN()))/($D87*'Data entry'!$C$2)</f>
        <v>#VALUE!</v>
      </c>
      <c r="I88" s="35" t="e">
        <f ca="1">INDIRECT(ADDRESS(ROW()-1,COLUMN()))/($D87*'Data entry'!$C$2)</f>
        <v>#VALUE!</v>
      </c>
      <c r="J88" s="383"/>
      <c r="K88" s="396"/>
      <c r="L88" s="373"/>
      <c r="M88" s="373"/>
      <c r="N88" s="373"/>
      <c r="O88" s="373"/>
      <c r="P88" s="373"/>
      <c r="Q88" s="373"/>
      <c r="R88" s="373"/>
      <c r="S88" s="373"/>
      <c r="T88" s="373"/>
      <c r="U88" s="373"/>
      <c r="V88" s="373"/>
      <c r="W88" s="373"/>
      <c r="X88" s="373"/>
      <c r="Y88" s="373"/>
      <c r="Z88" s="373"/>
      <c r="AA88" s="373"/>
      <c r="AC88" s="377"/>
      <c r="AD88" s="377"/>
      <c r="AE88" s="377"/>
      <c r="AF88" s="377"/>
    </row>
    <row r="89" spans="1:39" ht="48" x14ac:dyDescent="0.3">
      <c r="A89" s="676"/>
      <c r="B89" s="628" t="str">
        <f>'Data entry'!CS2</f>
        <v>Q4.1.1</v>
      </c>
      <c r="C89" s="608" t="str">
        <f>'Data entry'!CS4</f>
        <v>Changes in girls' behaviour</v>
      </c>
      <c r="D89" s="361" t="s">
        <v>51</v>
      </c>
      <c r="E89" s="358"/>
      <c r="F89" s="380"/>
      <c r="G89" s="107" t="str">
        <f>'Data entry'!CS107</f>
        <v>UCS: Unusual crying and screaming</v>
      </c>
      <c r="H89" s="107" t="str">
        <f>'Data entry'!CS108</f>
        <v>AGG: More aggressive behaviour</v>
      </c>
      <c r="I89" s="129" t="str">
        <f>'Data entry'!CS109</f>
        <v>VYC: Violence against younger children</v>
      </c>
      <c r="J89" s="129" t="str">
        <f>'Data entry'!CS110</f>
        <v>CCR: Committing crimes</v>
      </c>
      <c r="K89" s="129" t="str">
        <f>'Data entry'!CS111</f>
        <v>UWS: Unwillingness to go to school</v>
      </c>
      <c r="L89" s="129" t="str">
        <f>'Data entry'!CS112</f>
        <v>LWH: Less willingness to help caregivers and siblings</v>
      </c>
      <c r="M89" s="129" t="str">
        <f>'Data entry'!CS113</f>
        <v>DRB: Disrespectful behaviour in the family</v>
      </c>
      <c r="N89" s="129" t="str">
        <f>'Data entry'!CS114</f>
        <v xml:space="preserve">SDN: Sadness </v>
      </c>
      <c r="O89" s="285" t="str">
        <f>'Data entry'!CS115</f>
        <v>SAB: Substance abuse</v>
      </c>
      <c r="P89" s="129" t="str">
        <f>'Data entry'!CS116</f>
        <v xml:space="preserve">NTM: Having nightmares and/or not being able to sleep </v>
      </c>
      <c r="Q89" s="129" t="str">
        <f>'Data entry'!CS117</f>
        <v xml:space="preserve">ATS: Anti-social </v>
      </c>
      <c r="R89" s="129" t="str">
        <f>'Data entry'!CS118</f>
        <v xml:space="preserve">HPP: Helping parent more than before                                              </v>
      </c>
      <c r="S89" s="129" t="str">
        <f>'Data entry'!CS119</f>
        <v>STF: Spending more time with friends</v>
      </c>
      <c r="T89" s="129" t="str">
        <f>'Data entry'!CS120</f>
        <v xml:space="preserve">STP: Spending more time on sport and playing  </v>
      </c>
      <c r="U89" s="129" t="str">
        <f>'Data entry'!CS121</f>
        <v xml:space="preserve">COC: Caring for others in the community      </v>
      </c>
      <c r="V89" s="129" t="str">
        <f>'Data entry'!CS122</f>
        <v>ASR: attending school regularly/interested in education</v>
      </c>
      <c r="W89" s="129" t="str">
        <f>'Data entry'!CS123</f>
        <v>HSB: Engaging in high risk sexual behavior</v>
      </c>
      <c r="X89" s="129" t="str">
        <f>'Data entry'!CS124</f>
        <v>JAF: Wanting to join/joining armed forces or groups</v>
      </c>
      <c r="Y89" s="129" t="str">
        <f>'Data entry'!CS125</f>
        <v>Response not clear</v>
      </c>
      <c r="Z89" s="383"/>
      <c r="AA89" s="384"/>
      <c r="AB89" s="373"/>
      <c r="AC89" s="373"/>
      <c r="AD89" s="373"/>
      <c r="AE89" s="377"/>
      <c r="AF89" s="377"/>
      <c r="AG89" s="377"/>
      <c r="AH89" s="377"/>
      <c r="AI89" s="377"/>
      <c r="AJ89" s="377"/>
      <c r="AK89" s="377"/>
      <c r="AL89" s="377"/>
      <c r="AM89" s="377"/>
    </row>
    <row r="90" spans="1:39" x14ac:dyDescent="0.3">
      <c r="A90" s="676"/>
      <c r="B90" s="629"/>
      <c r="C90" s="609"/>
      <c r="D90" s="405" t="str">
        <f>IF('Data entry'!$C$2&gt;0,SUBTOTAL(3,('Data entry'!CS$6:CS$105))/ 'Data entry'!$C$2,"-")</f>
        <v>-</v>
      </c>
      <c r="E90" s="358"/>
      <c r="F90" s="375" t="s">
        <v>28</v>
      </c>
      <c r="G90" s="376">
        <f ca="1">SUMPRODUCT(('Data entry'!$CS$6:$CU$105=INDEX(INDIRECT(ADDRESS(ROW()-1,COLUMN())),0))*SUBTOTAL(3,OFFSET('Data entry'!$A$6,ROW('Data entry'!$A$6:'Data entry'!$A$105)-ROW('Data entry'!$A$6),)))</f>
        <v>0</v>
      </c>
      <c r="H90" s="376">
        <f ca="1">SUMPRODUCT(('Data entry'!$CS$6:$CU$105=INDEX(INDIRECT(ADDRESS(ROW()-1,COLUMN())),0))*SUBTOTAL(3,OFFSET('Data entry'!$A$6,ROW('Data entry'!$A$6:'Data entry'!$A$105)-ROW('Data entry'!$A$6),)))</f>
        <v>0</v>
      </c>
      <c r="I90" s="376">
        <f ca="1">SUMPRODUCT(('Data entry'!$CS$6:$CU$105=INDEX(INDIRECT(ADDRESS(ROW()-1,COLUMN())),0))*SUBTOTAL(3,OFFSET('Data entry'!$A$6,ROW('Data entry'!$A$6:'Data entry'!$A$105)-ROW('Data entry'!$A$6),)))</f>
        <v>0</v>
      </c>
      <c r="J90" s="376">
        <f ca="1">SUMPRODUCT(('Data entry'!$CS$6:$CU$105=INDEX(INDIRECT(ADDRESS(ROW()-1,COLUMN())),0))*SUBTOTAL(3,OFFSET('Data entry'!$A$6,ROW('Data entry'!$A$6:'Data entry'!$A$105)-ROW('Data entry'!$A$6),)))</f>
        <v>0</v>
      </c>
      <c r="K90" s="376">
        <f ca="1">SUMPRODUCT(('Data entry'!$CS$6:$CU$105=INDEX(INDIRECT(ADDRESS(ROW()-1,COLUMN())),0))*SUBTOTAL(3,OFFSET('Data entry'!$A$6,ROW('Data entry'!$A$6:'Data entry'!$A$105)-ROW('Data entry'!$A$6),)))</f>
        <v>0</v>
      </c>
      <c r="L90" s="376">
        <f ca="1">SUMPRODUCT(('Data entry'!$CS$6:$CU$105=INDEX(INDIRECT(ADDRESS(ROW()-1,COLUMN())),0))*SUBTOTAL(3,OFFSET('Data entry'!$A$6,ROW('Data entry'!$A$6:'Data entry'!$A$105)-ROW('Data entry'!$A$6),)))</f>
        <v>0</v>
      </c>
      <c r="M90" s="376">
        <f ca="1">SUMPRODUCT(('Data entry'!$CS$6:$CU$105=INDEX(INDIRECT(ADDRESS(ROW()-1,COLUMN())),0))*SUBTOTAL(3,OFFSET('Data entry'!$A$6,ROW('Data entry'!$A$6:'Data entry'!$A$105)-ROW('Data entry'!$A$6),)))</f>
        <v>0</v>
      </c>
      <c r="N90" s="376">
        <f ca="1">SUMPRODUCT(('Data entry'!$CS$6:$CU$105=INDEX(INDIRECT(ADDRESS(ROW()-1,COLUMN())),0))*SUBTOTAL(3,OFFSET('Data entry'!$A$6,ROW('Data entry'!$A$6:'Data entry'!$A$105)-ROW('Data entry'!$A$6),)))</f>
        <v>0</v>
      </c>
      <c r="O90" s="376">
        <f ca="1">SUMPRODUCT(('Data entry'!$CS$6:$CU$105=INDEX(INDIRECT(ADDRESS(ROW()-1,COLUMN())),0))*SUBTOTAL(3,OFFSET('Data entry'!$A$6,ROW('Data entry'!$A$6:'Data entry'!$A$105)-ROW('Data entry'!$A$6),)))</f>
        <v>0</v>
      </c>
      <c r="P90" s="376">
        <f ca="1">SUMPRODUCT(('Data entry'!$CS$6:$CU$105=INDEX(INDIRECT(ADDRESS(ROW()-1,COLUMN())),0))*SUBTOTAL(3,OFFSET('Data entry'!$A$6,ROW('Data entry'!$A$6:'Data entry'!$A$105)-ROW('Data entry'!$A$6),)))</f>
        <v>0</v>
      </c>
      <c r="Q90" s="376">
        <f ca="1">SUMPRODUCT(('Data entry'!$CS$6:$CU$105=INDEX(INDIRECT(ADDRESS(ROW()-1,COLUMN())),0))*SUBTOTAL(3,OFFSET('Data entry'!$A$6,ROW('Data entry'!$A$6:'Data entry'!$A$105)-ROW('Data entry'!$A$6),)))</f>
        <v>0</v>
      </c>
      <c r="R90" s="376">
        <f ca="1">SUMPRODUCT(('Data entry'!$CS$6:$CU$105=INDEX(INDIRECT(ADDRESS(ROW()-1,COLUMN())),0))*SUBTOTAL(3,OFFSET('Data entry'!$A$6,ROW('Data entry'!$A$6:'Data entry'!$A$105)-ROW('Data entry'!$A$6),)))</f>
        <v>0</v>
      </c>
      <c r="S90" s="376">
        <f ca="1">SUMPRODUCT(('Data entry'!$CS$6:$CU$105=INDEX(INDIRECT(ADDRESS(ROW()-1,COLUMN())),0))*SUBTOTAL(3,OFFSET('Data entry'!$A$6,ROW('Data entry'!$A$6:'Data entry'!$A$105)-ROW('Data entry'!$A$6),)))</f>
        <v>0</v>
      </c>
      <c r="T90" s="376">
        <f ca="1">SUMPRODUCT(('Data entry'!$CS$6:$CU$105=INDEX(INDIRECT(ADDRESS(ROW()-1,COLUMN())),0))*SUBTOTAL(3,OFFSET('Data entry'!$A$6,ROW('Data entry'!$A$6:'Data entry'!$A$105)-ROW('Data entry'!$A$6),)))</f>
        <v>0</v>
      </c>
      <c r="U90" s="376">
        <f ca="1">SUMPRODUCT(('Data entry'!$CS$6:$CU$105=INDEX(INDIRECT(ADDRESS(ROW()-1,COLUMN())),0))*SUBTOTAL(3,OFFSET('Data entry'!$A$6,ROW('Data entry'!$A$6:'Data entry'!$A$105)-ROW('Data entry'!$A$6),)))</f>
        <v>0</v>
      </c>
      <c r="V90" s="376">
        <f ca="1">SUMPRODUCT(('Data entry'!$CS$6:$CU$105=INDEX(INDIRECT(ADDRESS(ROW()-1,COLUMN())),0))*SUBTOTAL(3,OFFSET('Data entry'!$A$6,ROW('Data entry'!$A$6:'Data entry'!$A$105)-ROW('Data entry'!$A$6),)))</f>
        <v>0</v>
      </c>
      <c r="W90" s="376">
        <f ca="1">SUMPRODUCT(('Data entry'!$CS$6:$CU$105=INDEX(INDIRECT(ADDRESS(ROW()-1,COLUMN())),0))*SUBTOTAL(3,OFFSET('Data entry'!$A$6,ROW('Data entry'!$A$6:'Data entry'!$A$105)-ROW('Data entry'!$A$6),)))</f>
        <v>0</v>
      </c>
      <c r="X90" s="376">
        <f ca="1">SUMPRODUCT(('Data entry'!$CS$6:$CU$105=INDEX(INDIRECT(ADDRESS(ROW()-1,COLUMN())),0))*SUBTOTAL(3,OFFSET('Data entry'!$A$6,ROW('Data entry'!$A$6:'Data entry'!$A$105)-ROW('Data entry'!$A$6),)))</f>
        <v>0</v>
      </c>
      <c r="Y90" s="376">
        <f ca="1">SUMPRODUCT(('Data entry'!$CS$6:$CU$105=INDEX(INDIRECT(ADDRESS(ROW()-1,COLUMN())),0))*SUBTOTAL(3,OFFSET('Data entry'!$A$6,ROW('Data entry'!$A$6:'Data entry'!$A$105)-ROW('Data entry'!$A$6),)))</f>
        <v>0</v>
      </c>
      <c r="Z90" s="383"/>
      <c r="AA90" s="384"/>
      <c r="AB90" s="373"/>
      <c r="AC90" s="373"/>
      <c r="AD90" s="373"/>
      <c r="AE90" s="392"/>
      <c r="AF90" s="392"/>
      <c r="AG90" s="392"/>
      <c r="AH90" s="392"/>
      <c r="AI90" s="392"/>
      <c r="AJ90" s="392"/>
      <c r="AK90" s="392"/>
      <c r="AL90" s="392"/>
      <c r="AM90" s="392"/>
    </row>
    <row r="91" spans="1:39" ht="13.5" thickBot="1" x14ac:dyDescent="0.35">
      <c r="A91" s="676"/>
      <c r="B91" s="630"/>
      <c r="C91" s="610"/>
      <c r="D91" s="411"/>
      <c r="E91" s="358"/>
      <c r="F91" s="378" t="s">
        <v>25</v>
      </c>
      <c r="G91" s="35" t="e">
        <f ca="1">INDIRECT(ADDRESS(ROW()-1,COLUMN()))/($D90*'Data entry'!$C$2)</f>
        <v>#VALUE!</v>
      </c>
      <c r="H91" s="35" t="e">
        <f ca="1">INDIRECT(ADDRESS(ROW()-1,COLUMN()))/($D90*'Data entry'!$C$2)</f>
        <v>#VALUE!</v>
      </c>
      <c r="I91" s="35" t="e">
        <f ca="1">INDIRECT(ADDRESS(ROW()-1,COLUMN()))/($D90*'Data entry'!$C$2)</f>
        <v>#VALUE!</v>
      </c>
      <c r="J91" s="35" t="e">
        <f ca="1">INDIRECT(ADDRESS(ROW()-1,COLUMN()))/($D90*'Data entry'!$C$2)</f>
        <v>#VALUE!</v>
      </c>
      <c r="K91" s="35" t="e">
        <f ca="1">INDIRECT(ADDRESS(ROW()-1,COLUMN()))/($D90*'Data entry'!$C$2)</f>
        <v>#VALUE!</v>
      </c>
      <c r="L91" s="35" t="e">
        <f ca="1">INDIRECT(ADDRESS(ROW()-1,COLUMN()))/($D90*'Data entry'!$C$2)</f>
        <v>#VALUE!</v>
      </c>
      <c r="M91" s="35" t="e">
        <f ca="1">INDIRECT(ADDRESS(ROW()-1,COLUMN()))/($D90*'Data entry'!$C$2)</f>
        <v>#VALUE!</v>
      </c>
      <c r="N91" s="35" t="e">
        <f ca="1">INDIRECT(ADDRESS(ROW()-1,COLUMN()))/($D90*'Data entry'!$C$2)</f>
        <v>#VALUE!</v>
      </c>
      <c r="O91" s="35" t="e">
        <f ca="1">INDIRECT(ADDRESS(ROW()-1,COLUMN()))/($D90*'Data entry'!$C$2)</f>
        <v>#VALUE!</v>
      </c>
      <c r="P91" s="35" t="e">
        <f ca="1">INDIRECT(ADDRESS(ROW()-1,COLUMN()))/($D90*'Data entry'!$C$2)</f>
        <v>#VALUE!</v>
      </c>
      <c r="Q91" s="35" t="e">
        <f ca="1">INDIRECT(ADDRESS(ROW()-1,COLUMN()))/($D90*'Data entry'!$C$2)</f>
        <v>#VALUE!</v>
      </c>
      <c r="R91" s="35" t="e">
        <f ca="1">INDIRECT(ADDRESS(ROW()-1,COLUMN()))/($D90*'Data entry'!$C$2)</f>
        <v>#VALUE!</v>
      </c>
      <c r="S91" s="35" t="e">
        <f ca="1">INDIRECT(ADDRESS(ROW()-1,COLUMN()))/($D90*'Data entry'!$C$2)</f>
        <v>#VALUE!</v>
      </c>
      <c r="T91" s="35" t="e">
        <f ca="1">INDIRECT(ADDRESS(ROW()-1,COLUMN()))/($D90*'Data entry'!$C$2)</f>
        <v>#VALUE!</v>
      </c>
      <c r="U91" s="35" t="e">
        <f ca="1">INDIRECT(ADDRESS(ROW()-1,COLUMN()))/($D90*'Data entry'!$C$2)</f>
        <v>#VALUE!</v>
      </c>
      <c r="V91" s="35" t="e">
        <f ca="1">INDIRECT(ADDRESS(ROW()-1,COLUMN()))/($D90*'Data entry'!$C$2)</f>
        <v>#VALUE!</v>
      </c>
      <c r="W91" s="35" t="e">
        <f ca="1">INDIRECT(ADDRESS(ROW()-1,COLUMN()))/($D90*'Data entry'!$C$2)</f>
        <v>#VALUE!</v>
      </c>
      <c r="X91" s="35" t="e">
        <f ca="1">INDIRECT(ADDRESS(ROW()-1,COLUMN()))/($D90*'Data entry'!$C$2)</f>
        <v>#VALUE!</v>
      </c>
      <c r="Y91" s="35" t="e">
        <f ca="1">INDIRECT(ADDRESS(ROW()-1,COLUMN()))/($D90*'Data entry'!$C$2)</f>
        <v>#VALUE!</v>
      </c>
      <c r="Z91" s="383"/>
      <c r="AA91" s="384"/>
      <c r="AB91" s="373"/>
      <c r="AC91" s="373"/>
      <c r="AD91" s="373"/>
      <c r="AE91" s="377"/>
      <c r="AF91" s="377"/>
      <c r="AG91" s="377"/>
      <c r="AH91" s="377"/>
      <c r="AI91" s="377"/>
      <c r="AJ91" s="377"/>
      <c r="AK91" s="377"/>
      <c r="AL91" s="377"/>
      <c r="AM91" s="377"/>
    </row>
    <row r="92" spans="1:39" ht="45.75" customHeight="1" x14ac:dyDescent="0.3">
      <c r="A92" s="676"/>
      <c r="B92" s="628" t="str">
        <f>'Data entry'!CX2</f>
        <v>Q4.1.2</v>
      </c>
      <c r="C92" s="608" t="str">
        <f>'Data entry'!CX4</f>
        <v>Changes in boys' behaviour</v>
      </c>
      <c r="D92" s="361" t="s">
        <v>51</v>
      </c>
      <c r="E92" s="358"/>
      <c r="F92" s="380"/>
      <c r="G92" s="107" t="str">
        <f>'Data entry'!CX107</f>
        <v>UCS: Unusual crying and screaming</v>
      </c>
      <c r="H92" s="107" t="str">
        <f>'Data entry'!CX108</f>
        <v>AGG: More aggressive behaviour</v>
      </c>
      <c r="I92" s="129" t="str">
        <f>'Data entry'!CX109</f>
        <v>VYC: Violence against younger children</v>
      </c>
      <c r="J92" s="129" t="str">
        <f>'Data entry'!CX110</f>
        <v>CCR: Committing crimes</v>
      </c>
      <c r="K92" s="129" t="str">
        <f>'Data entry'!CX111</f>
        <v>UWS: Unwillingness to go to school</v>
      </c>
      <c r="L92" s="129" t="str">
        <f>'Data entry'!CX112</f>
        <v>LWH: Less willingness to help caregivers and siblings</v>
      </c>
      <c r="M92" s="129" t="str">
        <f>'Data entry'!CX113</f>
        <v>DRB: Disrespectful behaviour in the family</v>
      </c>
      <c r="N92" s="129" t="str">
        <f>'Data entry'!CX114</f>
        <v xml:space="preserve">SDN: Sadness </v>
      </c>
      <c r="O92" s="285" t="str">
        <f>'Data entry'!CX115</f>
        <v>SAB: Substance abuse</v>
      </c>
      <c r="P92" s="129" t="str">
        <f>'Data entry'!CX116</f>
        <v xml:space="preserve">NTM: Having nightmares and/or not being able to sleep </v>
      </c>
      <c r="Q92" s="129" t="str">
        <f>'Data entry'!CX117</f>
        <v xml:space="preserve">ATS: Anti-social </v>
      </c>
      <c r="R92" s="129" t="str">
        <f>'Data entry'!CX118</f>
        <v xml:space="preserve">HPP: Helping parent more than before                                              </v>
      </c>
      <c r="S92" s="129" t="str">
        <f>'Data entry'!CX119</f>
        <v>STF: Spending more time with friends</v>
      </c>
      <c r="T92" s="285" t="str">
        <f>'Data entry'!CX120</f>
        <v xml:space="preserve">STP: Spending more time on sport and playing  </v>
      </c>
      <c r="U92" s="129" t="str">
        <f>'Data entry'!CX121</f>
        <v xml:space="preserve">COC: Caring for others in the community      </v>
      </c>
      <c r="V92" s="285" t="str">
        <f>'Data entry'!CX122</f>
        <v>ASR: attending school regularly/interested in education</v>
      </c>
      <c r="W92" s="129" t="str">
        <f>'Data entry'!CX123</f>
        <v>HSB: Engaging in high risk sexual behavior</v>
      </c>
      <c r="X92" s="129" t="str">
        <f>'Data entry'!CX124</f>
        <v>JAF: Wanting to join/joining armed forces or groups</v>
      </c>
      <c r="Y92" s="129" t="str">
        <f>'Data entry'!CX125</f>
        <v>Response not clear</v>
      </c>
      <c r="Z92" s="383"/>
      <c r="AA92" s="384"/>
      <c r="AB92" s="373"/>
      <c r="AC92" s="373"/>
      <c r="AD92" s="373"/>
      <c r="AE92" s="377"/>
      <c r="AF92" s="377"/>
      <c r="AG92" s="377"/>
      <c r="AH92" s="377"/>
      <c r="AI92" s="377"/>
      <c r="AJ92" s="377"/>
      <c r="AK92" s="377"/>
      <c r="AL92" s="377"/>
      <c r="AM92" s="377"/>
    </row>
    <row r="93" spans="1:39" x14ac:dyDescent="0.3">
      <c r="A93" s="676"/>
      <c r="B93" s="629"/>
      <c r="C93" s="609"/>
      <c r="D93" s="405" t="str">
        <f>IF('Data entry'!$C$2&gt;0,SUBTOTAL(3,('Data entry'!CX$6:CX$105))/ 'Data entry'!$C$2,"-")</f>
        <v>-</v>
      </c>
      <c r="E93" s="358"/>
      <c r="F93" s="375" t="s">
        <v>28</v>
      </c>
      <c r="G93" s="376">
        <f ca="1">SUMPRODUCT(('Data entry'!$CX$6:$CZ$105=INDEX(INDIRECT(ADDRESS(ROW()-1,COLUMN())),0))*SUBTOTAL(3,OFFSET('Data entry'!$A$6,ROW('Data entry'!$A$6:'Data entry'!$A$105)-ROW('Data entry'!$A$6),)))</f>
        <v>0</v>
      </c>
      <c r="H93" s="376">
        <f ca="1">SUMPRODUCT(('Data entry'!$CX$6:$CZ$105=INDEX(INDIRECT(ADDRESS(ROW()-1,COLUMN())),0))*SUBTOTAL(3,OFFSET('Data entry'!$A$6,ROW('Data entry'!$A$6:'Data entry'!$A$105)-ROW('Data entry'!$A$6),)))</f>
        <v>0</v>
      </c>
      <c r="I93" s="376">
        <f ca="1">SUMPRODUCT(('Data entry'!$CX$6:$CZ$105=INDEX(INDIRECT(ADDRESS(ROW()-1,COLUMN())),0))*SUBTOTAL(3,OFFSET('Data entry'!$A$6,ROW('Data entry'!$A$6:'Data entry'!$A$105)-ROW('Data entry'!$A$6),)))</f>
        <v>0</v>
      </c>
      <c r="J93" s="376">
        <f ca="1">SUMPRODUCT(('Data entry'!$CX$6:$CZ$105=INDEX(INDIRECT(ADDRESS(ROW()-1,COLUMN())),0))*SUBTOTAL(3,OFFSET('Data entry'!$A$6,ROW('Data entry'!$A$6:'Data entry'!$A$105)-ROW('Data entry'!$A$6),)))</f>
        <v>0</v>
      </c>
      <c r="K93" s="376">
        <f ca="1">SUMPRODUCT(('Data entry'!$CX$6:$CZ$105=INDEX(INDIRECT(ADDRESS(ROW()-1,COLUMN())),0))*SUBTOTAL(3,OFFSET('Data entry'!$A$6,ROW('Data entry'!$A$6:'Data entry'!$A$105)-ROW('Data entry'!$A$6),)))</f>
        <v>0</v>
      </c>
      <c r="L93" s="376">
        <f ca="1">SUMPRODUCT(('Data entry'!$CX$6:$CZ$105=INDEX(INDIRECT(ADDRESS(ROW()-1,COLUMN())),0))*SUBTOTAL(3,OFFSET('Data entry'!$A$6,ROW('Data entry'!$A$6:'Data entry'!$A$105)-ROW('Data entry'!$A$6),)))</f>
        <v>0</v>
      </c>
      <c r="M93" s="376">
        <f ca="1">SUMPRODUCT(('Data entry'!$CX$6:$CZ$105=INDEX(INDIRECT(ADDRESS(ROW()-1,COLUMN())),0))*SUBTOTAL(3,OFFSET('Data entry'!$A$6,ROW('Data entry'!$A$6:'Data entry'!$A$105)-ROW('Data entry'!$A$6),)))</f>
        <v>0</v>
      </c>
      <c r="N93" s="376">
        <f ca="1">SUMPRODUCT(('Data entry'!$CX$6:$CZ$105=INDEX(INDIRECT(ADDRESS(ROW()-1,COLUMN())),0))*SUBTOTAL(3,OFFSET('Data entry'!$A$6,ROW('Data entry'!$A$6:'Data entry'!$A$105)-ROW('Data entry'!$A$6),)))</f>
        <v>0</v>
      </c>
      <c r="O93" s="376">
        <f ca="1">SUMPRODUCT(('Data entry'!$CX$6:$CZ$105=INDEX(INDIRECT(ADDRESS(ROW()-1,COLUMN())),0))*SUBTOTAL(3,OFFSET('Data entry'!$A$6,ROW('Data entry'!$A$6:'Data entry'!$A$105)-ROW('Data entry'!$A$6),)))</f>
        <v>0</v>
      </c>
      <c r="P93" s="376">
        <f ca="1">SUMPRODUCT(('Data entry'!$CX$6:$CZ$105=INDEX(INDIRECT(ADDRESS(ROW()-1,COLUMN())),0))*SUBTOTAL(3,OFFSET('Data entry'!$A$6,ROW('Data entry'!$A$6:'Data entry'!$A$105)-ROW('Data entry'!$A$6),)))</f>
        <v>0</v>
      </c>
      <c r="Q93" s="376">
        <f ca="1">SUMPRODUCT(('Data entry'!$CX$6:$CZ$105=INDEX(INDIRECT(ADDRESS(ROW()-1,COLUMN())),0))*SUBTOTAL(3,OFFSET('Data entry'!$A$6,ROW('Data entry'!$A$6:'Data entry'!$A$105)-ROW('Data entry'!$A$6),)))</f>
        <v>0</v>
      </c>
      <c r="R93" s="376">
        <f ca="1">SUMPRODUCT(('Data entry'!$CX$6:$CZ$105=INDEX(INDIRECT(ADDRESS(ROW()-1,COLUMN())),0))*SUBTOTAL(3,OFFSET('Data entry'!$A$6,ROW('Data entry'!$A$6:'Data entry'!$A$105)-ROW('Data entry'!$A$6),)))</f>
        <v>0</v>
      </c>
      <c r="S93" s="376">
        <f ca="1">SUMPRODUCT(('Data entry'!$CX$6:$CZ$105=INDEX(INDIRECT(ADDRESS(ROW()-1,COLUMN())),0))*SUBTOTAL(3,OFFSET('Data entry'!$A$6,ROW('Data entry'!$A$6:'Data entry'!$A$105)-ROW('Data entry'!$A$6),)))</f>
        <v>0</v>
      </c>
      <c r="T93" s="376">
        <f ca="1">SUMPRODUCT(('Data entry'!$CX$6:$CZ$105=INDEX(INDIRECT(ADDRESS(ROW()-1,COLUMN())),0))*SUBTOTAL(3,OFFSET('Data entry'!$A$6,ROW('Data entry'!$A$6:'Data entry'!$A$105)-ROW('Data entry'!$A$6),)))</f>
        <v>0</v>
      </c>
      <c r="U93" s="376">
        <f ca="1">SUMPRODUCT(('Data entry'!$CX$6:$CZ$105=INDEX(INDIRECT(ADDRESS(ROW()-1,COLUMN())),0))*SUBTOTAL(3,OFFSET('Data entry'!$A$6,ROW('Data entry'!$A$6:'Data entry'!$A$105)-ROW('Data entry'!$A$6),)))</f>
        <v>0</v>
      </c>
      <c r="V93" s="376">
        <f ca="1">SUMPRODUCT(('Data entry'!$CX$6:$CZ$105=INDEX(INDIRECT(ADDRESS(ROW()-1,COLUMN())),0))*SUBTOTAL(3,OFFSET('Data entry'!$A$6,ROW('Data entry'!$A$6:'Data entry'!$A$105)-ROW('Data entry'!$A$6),)))</f>
        <v>0</v>
      </c>
      <c r="W93" s="376">
        <f ca="1">SUMPRODUCT(('Data entry'!$CX$6:$CZ$105=INDEX(INDIRECT(ADDRESS(ROW()-1,COLUMN())),0))*SUBTOTAL(3,OFFSET('Data entry'!$A$6,ROW('Data entry'!$A$6:'Data entry'!$A$105)-ROW('Data entry'!$A$6),)))</f>
        <v>0</v>
      </c>
      <c r="X93" s="376">
        <f ca="1">SUMPRODUCT(('Data entry'!$CX$6:$CZ$105=INDEX(INDIRECT(ADDRESS(ROW()-1,COLUMN())),0))*SUBTOTAL(3,OFFSET('Data entry'!$A$6,ROW('Data entry'!$A$6:'Data entry'!$A$105)-ROW('Data entry'!$A$6),)))</f>
        <v>0</v>
      </c>
      <c r="Y93" s="376">
        <f ca="1">SUMPRODUCT(('Data entry'!$CX$6:$CZ$105=INDEX(INDIRECT(ADDRESS(ROW()-1,COLUMN())),0))*SUBTOTAL(3,OFFSET('Data entry'!$A$6,ROW('Data entry'!$A$6:'Data entry'!$A$105)-ROW('Data entry'!$A$6),)))</f>
        <v>0</v>
      </c>
      <c r="Z93" s="383"/>
      <c r="AA93" s="384"/>
      <c r="AB93" s="373"/>
      <c r="AC93" s="373"/>
      <c r="AD93" s="373"/>
      <c r="AE93" s="392"/>
      <c r="AF93" s="392"/>
      <c r="AG93" s="392"/>
      <c r="AH93" s="392"/>
      <c r="AI93" s="392"/>
      <c r="AJ93" s="392"/>
      <c r="AK93" s="392"/>
      <c r="AL93" s="392"/>
      <c r="AM93" s="392"/>
    </row>
    <row r="94" spans="1:39" ht="13.5" thickBot="1" x14ac:dyDescent="0.35">
      <c r="A94" s="676"/>
      <c r="B94" s="630"/>
      <c r="C94" s="610"/>
      <c r="D94" s="411"/>
      <c r="E94" s="358"/>
      <c r="F94" s="378" t="s">
        <v>25</v>
      </c>
      <c r="G94" s="35" t="e">
        <f ca="1">INDIRECT(ADDRESS(ROW()-1,COLUMN()))/($D93*'Data entry'!$C$2)</f>
        <v>#VALUE!</v>
      </c>
      <c r="H94" s="35" t="e">
        <f ca="1">INDIRECT(ADDRESS(ROW()-1,COLUMN()))/($D93*'Data entry'!$C$2)</f>
        <v>#VALUE!</v>
      </c>
      <c r="I94" s="35" t="e">
        <f ca="1">INDIRECT(ADDRESS(ROW()-1,COLUMN()))/($D93*'Data entry'!$C$2)</f>
        <v>#VALUE!</v>
      </c>
      <c r="J94" s="35" t="e">
        <f ca="1">INDIRECT(ADDRESS(ROW()-1,COLUMN()))/($D93*'Data entry'!$C$2)</f>
        <v>#VALUE!</v>
      </c>
      <c r="K94" s="35" t="e">
        <f ca="1">INDIRECT(ADDRESS(ROW()-1,COLUMN()))/($D93*'Data entry'!$C$2)</f>
        <v>#VALUE!</v>
      </c>
      <c r="L94" s="35" t="e">
        <f ca="1">INDIRECT(ADDRESS(ROW()-1,COLUMN()))/($D93*'Data entry'!$C$2)</f>
        <v>#VALUE!</v>
      </c>
      <c r="M94" s="35" t="e">
        <f ca="1">INDIRECT(ADDRESS(ROW()-1,COLUMN()))/($D93*'Data entry'!$C$2)</f>
        <v>#VALUE!</v>
      </c>
      <c r="N94" s="35" t="e">
        <f ca="1">INDIRECT(ADDRESS(ROW()-1,COLUMN()))/($D93*'Data entry'!$C$2)</f>
        <v>#VALUE!</v>
      </c>
      <c r="O94" s="35" t="e">
        <f ca="1">INDIRECT(ADDRESS(ROW()-1,COLUMN()))/($D93*'Data entry'!$C$2)</f>
        <v>#VALUE!</v>
      </c>
      <c r="P94" s="35" t="e">
        <f ca="1">INDIRECT(ADDRESS(ROW()-1,COLUMN()))/($D93*'Data entry'!$C$2)</f>
        <v>#VALUE!</v>
      </c>
      <c r="Q94" s="35" t="e">
        <f ca="1">INDIRECT(ADDRESS(ROW()-1,COLUMN()))/($D93*'Data entry'!$C$2)</f>
        <v>#VALUE!</v>
      </c>
      <c r="R94" s="35" t="e">
        <f ca="1">INDIRECT(ADDRESS(ROW()-1,COLUMN()))/($D93*'Data entry'!$C$2)</f>
        <v>#VALUE!</v>
      </c>
      <c r="S94" s="35" t="e">
        <f ca="1">INDIRECT(ADDRESS(ROW()-1,COLUMN()))/($D93*'Data entry'!$C$2)</f>
        <v>#VALUE!</v>
      </c>
      <c r="T94" s="35" t="e">
        <f ca="1">INDIRECT(ADDRESS(ROW()-1,COLUMN()))/($D93*'Data entry'!$C$2)</f>
        <v>#VALUE!</v>
      </c>
      <c r="U94" s="35" t="e">
        <f ca="1">INDIRECT(ADDRESS(ROW()-1,COLUMN()))/($D93*'Data entry'!$C$2)</f>
        <v>#VALUE!</v>
      </c>
      <c r="V94" s="35" t="e">
        <f ca="1">INDIRECT(ADDRESS(ROW()-1,COLUMN()))/($D93*'Data entry'!$C$2)</f>
        <v>#VALUE!</v>
      </c>
      <c r="W94" s="35" t="e">
        <f ca="1">INDIRECT(ADDRESS(ROW()-1,COLUMN()))/($D93*'Data entry'!$C$2)</f>
        <v>#VALUE!</v>
      </c>
      <c r="X94" s="35" t="e">
        <f ca="1">INDIRECT(ADDRESS(ROW()-1,COLUMN()))/($D93*'Data entry'!$C$2)</f>
        <v>#VALUE!</v>
      </c>
      <c r="Y94" s="35" t="e">
        <f ca="1">INDIRECT(ADDRESS(ROW()-1,COLUMN()))/($D93*'Data entry'!$C$2)</f>
        <v>#VALUE!</v>
      </c>
      <c r="Z94" s="383"/>
      <c r="AA94" s="384"/>
      <c r="AB94" s="373"/>
      <c r="AC94" s="373"/>
      <c r="AD94" s="373"/>
      <c r="AE94" s="377"/>
      <c r="AF94" s="377"/>
      <c r="AG94" s="377"/>
      <c r="AH94" s="377"/>
      <c r="AI94" s="377"/>
      <c r="AJ94" s="377"/>
      <c r="AK94" s="377"/>
      <c r="AL94" s="377"/>
      <c r="AM94" s="377"/>
    </row>
    <row r="95" spans="1:39" ht="36" x14ac:dyDescent="0.3">
      <c r="A95" s="676"/>
      <c r="B95" s="628" t="str">
        <f>'Data entry'!DC2</f>
        <v>Q4.2</v>
      </c>
      <c r="C95" s="608" t="str">
        <f>'Data entry'!DC4</f>
        <v>What do you think makes boys stressed since the emergency?</v>
      </c>
      <c r="D95" s="361" t="s">
        <v>51</v>
      </c>
      <c r="E95" s="358"/>
      <c r="F95" s="380"/>
      <c r="G95" s="126" t="str">
        <f>'Data entry'!DC107</f>
        <v>1. Attacks</v>
      </c>
      <c r="H95" s="108" t="str">
        <f>'Data entry'!DC108</f>
        <v>2. Kidnapping/abductions</v>
      </c>
      <c r="I95" s="127" t="str">
        <f>'Data entry'!DC109</f>
        <v>3. trafficking</v>
      </c>
      <c r="J95" s="127" t="str">
        <f>'Data entry'!DC110</f>
        <v>4. not being able to go back to school</v>
      </c>
      <c r="K95" s="129" t="str">
        <f>'Data entry'!DC111</f>
        <v>5. not being able to return home</v>
      </c>
      <c r="L95" s="129" t="str">
        <f>'Data entry'!DC112</f>
        <v>6. losing their belongings</v>
      </c>
      <c r="M95" s="129" t="str">
        <f>'Data entry'!DC113</f>
        <v>7. being separated from their friends</v>
      </c>
      <c r="N95" s="129" t="str">
        <f>'Data entry'!DC114</f>
        <v>8. being separated from their families</v>
      </c>
      <c r="O95" s="129" t="str">
        <f>'Data entry'!DC115</f>
        <v>9. tension within the family</v>
      </c>
      <c r="P95" s="129" t="str">
        <f>'Data entry'!DC116</f>
        <v>10. nightmares or bad memories</v>
      </c>
      <c r="Q95" s="129" t="str">
        <f>'Data entry'!DC117</f>
        <v>11. sexual violence</v>
      </c>
      <c r="R95" s="129" t="str">
        <f>'Data entry'!DC118</f>
        <v>12. extra hard work</v>
      </c>
      <c r="S95" s="129" t="str">
        <f>'Data entry'!DC119</f>
        <v>13. lack of shelter</v>
      </c>
      <c r="T95" s="129" t="str">
        <f>'Data entry'!DC120</f>
        <v>14. going far from home for work</v>
      </c>
      <c r="U95" s="129" t="str">
        <f>'Data entry'!DC121</f>
        <v>15. lack of food</v>
      </c>
      <c r="V95" s="285" t="str">
        <f>'Data entry'!DC122</f>
        <v>16. bullying</v>
      </c>
      <c r="W95" s="129" t="str">
        <f>'Data entry'!DC123</f>
        <v>Response not clear</v>
      </c>
      <c r="X95" s="383"/>
      <c r="Y95" s="384"/>
      <c r="Z95" s="384"/>
      <c r="AA95" s="377"/>
      <c r="AB95" s="377"/>
      <c r="AC95" s="377"/>
      <c r="AD95" s="377"/>
      <c r="AE95" s="377"/>
      <c r="AF95" s="377"/>
      <c r="AG95" s="377"/>
      <c r="AH95" s="377"/>
      <c r="AI95" s="377"/>
      <c r="AJ95" s="377"/>
    </row>
    <row r="96" spans="1:39" x14ac:dyDescent="0.3">
      <c r="A96" s="676"/>
      <c r="B96" s="629"/>
      <c r="C96" s="609"/>
      <c r="D96" s="405" t="str">
        <f>IF('Data entry'!$C$2&gt;0,SUBTOTAL(3,('Data entry'!DC$6:DC$105))/ 'Data entry'!$C$2,"-")</f>
        <v>-</v>
      </c>
      <c r="E96" s="358"/>
      <c r="F96" s="375" t="s">
        <v>32</v>
      </c>
      <c r="G96" s="376">
        <f ca="1">SUMPRODUCT(('Data entry'!$DC$6:$DE$105=INDEX(INDIRECT(ADDRESS(ROW()-1,COLUMN())),0))*SUBTOTAL(3,OFFSET('Data entry'!$A$6,ROW('Data entry'!$A$6:'Data entry'!$A$105)-ROW('Data entry'!$A$6),)))</f>
        <v>0</v>
      </c>
      <c r="H96" s="376">
        <f ca="1">SUMPRODUCT(('Data entry'!$DC$6:$DE$105=INDEX(INDIRECT(ADDRESS(ROW()-1,COLUMN())),0))*SUBTOTAL(3,OFFSET('Data entry'!$A$6,ROW('Data entry'!$A$6:'Data entry'!$A$105)-ROW('Data entry'!$A$6),)))</f>
        <v>0</v>
      </c>
      <c r="I96" s="376">
        <f ca="1">SUMPRODUCT(('Data entry'!$DC$6:$DE$105=INDEX(INDIRECT(ADDRESS(ROW()-1,COLUMN())),0))*SUBTOTAL(3,OFFSET('Data entry'!$A$6,ROW('Data entry'!$A$6:'Data entry'!$A$105)-ROW('Data entry'!$A$6),)))</f>
        <v>0</v>
      </c>
      <c r="J96" s="376">
        <f ca="1">SUMPRODUCT(('Data entry'!$DC$6:$DE$105=INDEX(INDIRECT(ADDRESS(ROW()-1,COLUMN())),0))*SUBTOTAL(3,OFFSET('Data entry'!$A$6,ROW('Data entry'!$A$6:'Data entry'!$A$105)-ROW('Data entry'!$A$6),)))</f>
        <v>0</v>
      </c>
      <c r="K96" s="376">
        <f ca="1">SUMPRODUCT(('Data entry'!$DC$6:$DE$105=INDEX(INDIRECT(ADDRESS(ROW()-1,COLUMN())),0))*SUBTOTAL(3,OFFSET('Data entry'!$A$6,ROW('Data entry'!$A$6:'Data entry'!$A$105)-ROW('Data entry'!$A$6),)))</f>
        <v>0</v>
      </c>
      <c r="L96" s="376">
        <f ca="1">SUMPRODUCT(('Data entry'!$DC$6:$DE$105=INDEX(INDIRECT(ADDRESS(ROW()-1,COLUMN())),0))*SUBTOTAL(3,OFFSET('Data entry'!$A$6,ROW('Data entry'!$A$6:'Data entry'!$A$105)-ROW('Data entry'!$A$6),)))</f>
        <v>0</v>
      </c>
      <c r="M96" s="376">
        <f ca="1">SUMPRODUCT(('Data entry'!$DC$6:$DE$105=INDEX(INDIRECT(ADDRESS(ROW()-1,COLUMN())),0))*SUBTOTAL(3,OFFSET('Data entry'!$A$6,ROW('Data entry'!$A$6:'Data entry'!$A$105)-ROW('Data entry'!$A$6),)))</f>
        <v>0</v>
      </c>
      <c r="N96" s="376">
        <f ca="1">SUMPRODUCT(('Data entry'!$DC$6:$DE$105=INDEX(INDIRECT(ADDRESS(ROW()-1,COLUMN())),0))*SUBTOTAL(3,OFFSET('Data entry'!$A$6,ROW('Data entry'!$A$6:'Data entry'!$A$105)-ROW('Data entry'!$A$6),)))</f>
        <v>0</v>
      </c>
      <c r="O96" s="376">
        <f ca="1">SUMPRODUCT(('Data entry'!$DC$6:$DE$105=INDEX(INDIRECT(ADDRESS(ROW()-1,COLUMN())),0))*SUBTOTAL(3,OFFSET('Data entry'!$A$6,ROW('Data entry'!$A$6:'Data entry'!$A$105)-ROW('Data entry'!$A$6),)))</f>
        <v>0</v>
      </c>
      <c r="P96" s="376">
        <f ca="1">SUMPRODUCT(('Data entry'!$DC$6:$DE$105=INDEX(INDIRECT(ADDRESS(ROW()-1,COLUMN())),0))*SUBTOTAL(3,OFFSET('Data entry'!$A$6,ROW('Data entry'!$A$6:'Data entry'!$A$105)-ROW('Data entry'!$A$6),)))</f>
        <v>0</v>
      </c>
      <c r="Q96" s="376">
        <f ca="1">SUMPRODUCT(('Data entry'!$DC$6:$DE$105=INDEX(INDIRECT(ADDRESS(ROW()-1,COLUMN())),0))*SUBTOTAL(3,OFFSET('Data entry'!$A$6,ROW('Data entry'!$A$6:'Data entry'!$A$105)-ROW('Data entry'!$A$6),)))</f>
        <v>0</v>
      </c>
      <c r="R96" s="376">
        <f ca="1">SUMPRODUCT(('Data entry'!$DC$6:$DE$105=INDEX(INDIRECT(ADDRESS(ROW()-1,COLUMN())),0))*SUBTOTAL(3,OFFSET('Data entry'!$A$6,ROW('Data entry'!$A$6:'Data entry'!$A$105)-ROW('Data entry'!$A$6),)))</f>
        <v>0</v>
      </c>
      <c r="S96" s="376">
        <f ca="1">SUMPRODUCT(('Data entry'!$DC$6:$DE$105=INDEX(INDIRECT(ADDRESS(ROW()-1,COLUMN())),0))*SUBTOTAL(3,OFFSET('Data entry'!$A$6,ROW('Data entry'!$A$6:'Data entry'!$A$105)-ROW('Data entry'!$A$6),)))</f>
        <v>0</v>
      </c>
      <c r="T96" s="376">
        <f ca="1">SUMPRODUCT(('Data entry'!$DC$6:$DE$105=INDEX(INDIRECT(ADDRESS(ROW()-1,COLUMN())),0))*SUBTOTAL(3,OFFSET('Data entry'!$A$6,ROW('Data entry'!$A$6:'Data entry'!$A$105)-ROW('Data entry'!$A$6),)))</f>
        <v>0</v>
      </c>
      <c r="U96" s="376">
        <f ca="1">SUMPRODUCT(('Data entry'!$DC$6:$DE$105=INDEX(INDIRECT(ADDRESS(ROW()-1,COLUMN())),0))*SUBTOTAL(3,OFFSET('Data entry'!$A$6,ROW('Data entry'!$A$6:'Data entry'!$A$105)-ROW('Data entry'!$A$6),)))</f>
        <v>0</v>
      </c>
      <c r="V96" s="376">
        <f ca="1">SUMPRODUCT(('Data entry'!$DC$6:$DE$105=INDEX(INDIRECT(ADDRESS(ROW()-1,COLUMN())),0))*SUBTOTAL(3,OFFSET('Data entry'!$A$6,ROW('Data entry'!$A$6:'Data entry'!$A$105)-ROW('Data entry'!$A$6),)))</f>
        <v>0</v>
      </c>
      <c r="W96" s="376">
        <f ca="1">SUMPRODUCT(('Data entry'!$DC$6:$DE$105=INDEX(INDIRECT(ADDRESS(ROW()-1,COLUMN())),0))*SUBTOTAL(3,OFFSET('Data entry'!$A$6,ROW('Data entry'!$A$6:'Data entry'!$A$105)-ROW('Data entry'!$A$6),)))</f>
        <v>0</v>
      </c>
      <c r="X96" s="383"/>
      <c r="Y96" s="384"/>
      <c r="Z96" s="384"/>
      <c r="AA96" s="392"/>
      <c r="AB96" s="392"/>
      <c r="AC96" s="392"/>
      <c r="AD96" s="392"/>
      <c r="AE96" s="392"/>
      <c r="AF96" s="392"/>
      <c r="AG96" s="392"/>
      <c r="AH96" s="392"/>
      <c r="AI96" s="392"/>
      <c r="AJ96" s="392"/>
    </row>
    <row r="97" spans="1:39" ht="13.5" thickBot="1" x14ac:dyDescent="0.35">
      <c r="A97" s="676"/>
      <c r="B97" s="630"/>
      <c r="C97" s="610"/>
      <c r="D97" s="411"/>
      <c r="E97" s="358"/>
      <c r="F97" s="378" t="s">
        <v>25</v>
      </c>
      <c r="G97" s="35" t="e">
        <f ca="1">INDIRECT(ADDRESS(ROW()-1,COLUMN()))/($D96*'Data entry'!$C$2)</f>
        <v>#VALUE!</v>
      </c>
      <c r="H97" s="35" t="e">
        <f ca="1">INDIRECT(ADDRESS(ROW()-1,COLUMN()))/($D96*'Data entry'!$C$2)</f>
        <v>#VALUE!</v>
      </c>
      <c r="I97" s="35" t="e">
        <f ca="1">INDIRECT(ADDRESS(ROW()-1,COLUMN()))/($D96*'Data entry'!$C$2)</f>
        <v>#VALUE!</v>
      </c>
      <c r="J97" s="35" t="e">
        <f ca="1">INDIRECT(ADDRESS(ROW()-1,COLUMN()))/($D96*'Data entry'!$C$2)</f>
        <v>#VALUE!</v>
      </c>
      <c r="K97" s="35" t="e">
        <f ca="1">INDIRECT(ADDRESS(ROW()-1,COLUMN()))/($D96*'Data entry'!$C$2)</f>
        <v>#VALUE!</v>
      </c>
      <c r="L97" s="35" t="e">
        <f ca="1">INDIRECT(ADDRESS(ROW()-1,COLUMN()))/($D96*'Data entry'!$C$2)</f>
        <v>#VALUE!</v>
      </c>
      <c r="M97" s="35" t="e">
        <f ca="1">INDIRECT(ADDRESS(ROW()-1,COLUMN()))/($D96*'Data entry'!$C$2)</f>
        <v>#VALUE!</v>
      </c>
      <c r="N97" s="35" t="e">
        <f ca="1">INDIRECT(ADDRESS(ROW()-1,COLUMN()))/($D96*'Data entry'!$C$2)</f>
        <v>#VALUE!</v>
      </c>
      <c r="O97" s="35" t="e">
        <f ca="1">INDIRECT(ADDRESS(ROW()-1,COLUMN()))/($D96*'Data entry'!$C$2)</f>
        <v>#VALUE!</v>
      </c>
      <c r="P97" s="35" t="e">
        <f ca="1">INDIRECT(ADDRESS(ROW()-1,COLUMN()))/($D96*'Data entry'!$C$2)</f>
        <v>#VALUE!</v>
      </c>
      <c r="Q97" s="35" t="e">
        <f ca="1">INDIRECT(ADDRESS(ROW()-1,COLUMN()))/($D96*'Data entry'!$C$2)</f>
        <v>#VALUE!</v>
      </c>
      <c r="R97" s="35" t="e">
        <f ca="1">INDIRECT(ADDRESS(ROW()-1,COLUMN()))/($D96*'Data entry'!$C$2)</f>
        <v>#VALUE!</v>
      </c>
      <c r="S97" s="35" t="e">
        <f ca="1">INDIRECT(ADDRESS(ROW()-1,COLUMN()))/($D96*'Data entry'!$C$2)</f>
        <v>#VALUE!</v>
      </c>
      <c r="T97" s="35" t="e">
        <f ca="1">INDIRECT(ADDRESS(ROW()-1,COLUMN()))/($D96*'Data entry'!$C$2)</f>
        <v>#VALUE!</v>
      </c>
      <c r="U97" s="35" t="e">
        <f ca="1">INDIRECT(ADDRESS(ROW()-1,COLUMN()))/($D96*'Data entry'!$C$2)</f>
        <v>#VALUE!</v>
      </c>
      <c r="V97" s="35" t="e">
        <f ca="1">INDIRECT(ADDRESS(ROW()-1,COLUMN()))/($D96*'Data entry'!$C$2)</f>
        <v>#VALUE!</v>
      </c>
      <c r="W97" s="35" t="e">
        <f ca="1">INDIRECT(ADDRESS(ROW()-1,COLUMN()))/($D96*'Data entry'!$C$2)</f>
        <v>#VALUE!</v>
      </c>
      <c r="X97" s="383"/>
      <c r="Y97" s="384"/>
      <c r="Z97" s="384"/>
      <c r="AA97" s="377"/>
      <c r="AB97" s="377"/>
      <c r="AC97" s="377"/>
      <c r="AD97" s="377"/>
      <c r="AE97" s="377"/>
      <c r="AF97" s="377"/>
      <c r="AG97" s="377"/>
      <c r="AH97" s="377"/>
      <c r="AI97" s="377"/>
      <c r="AJ97" s="377"/>
    </row>
    <row r="98" spans="1:39" ht="26" x14ac:dyDescent="0.3">
      <c r="A98" s="676"/>
      <c r="B98" s="628" t="str">
        <f>'Data entry'!DG2</f>
        <v>Q4.2.1</v>
      </c>
      <c r="C98" s="611" t="str">
        <f>'Data entry'!DG4</f>
        <v>If boys have problems or stress, who in the community can best support them?</v>
      </c>
      <c r="D98" s="361" t="s">
        <v>51</v>
      </c>
      <c r="E98" s="358"/>
      <c r="F98" s="380"/>
      <c r="G98" s="33" t="str">
        <f>'Data entry'!DG107</f>
        <v>1. peer groups</v>
      </c>
      <c r="H98" s="33" t="str">
        <f>'Data entry'!DG108</f>
        <v>2. school teachers</v>
      </c>
      <c r="I98" s="33" t="str">
        <f>'Data entry'!DG109</f>
        <v>3. community social workers</v>
      </c>
      <c r="J98" s="33" t="str">
        <f>'Data entry'!DG110</f>
        <v>4. religious leaders</v>
      </c>
      <c r="K98" s="33" t="str">
        <f>'Data entry'!DG111</f>
        <v>5. parents</v>
      </c>
      <c r="L98" s="33" t="str">
        <f>'Data entry'!DG112</f>
        <v>6. government officials</v>
      </c>
      <c r="M98" s="33" t="str">
        <f>'Data entry'!DG113</f>
        <v>7. siblings</v>
      </c>
      <c r="N98" s="33" t="str">
        <f>'Data entry'!DG114</f>
        <v>8. relatives</v>
      </c>
      <c r="O98" s="33" t="str">
        <f>'Data entry'!DG115</f>
        <v>9. community leaders</v>
      </c>
      <c r="P98" s="33" t="str">
        <f>'Data entry'!DG115</f>
        <v>9. community leaders</v>
      </c>
      <c r="Q98" s="33" t="str">
        <f>'Data entry'!DG116</f>
        <v>10. neighbours</v>
      </c>
      <c r="R98" s="33" t="str">
        <f>'Data entry'!DG117</f>
        <v>11. clan leaders</v>
      </c>
      <c r="S98" s="33" t="str">
        <f>'Data entry'!DG118</f>
        <v>response not clear</v>
      </c>
      <c r="T98" s="383"/>
      <c r="U98" s="383"/>
      <c r="V98" s="373"/>
      <c r="W98" s="373"/>
      <c r="X98" s="373"/>
      <c r="Y98" s="372"/>
      <c r="Z98" s="373"/>
      <c r="AA98" s="377"/>
      <c r="AB98" s="377"/>
      <c r="AC98" s="377"/>
      <c r="AD98" s="377"/>
      <c r="AE98" s="377"/>
      <c r="AF98" s="377"/>
    </row>
    <row r="99" spans="1:39" ht="14.25" customHeight="1" x14ac:dyDescent="0.3">
      <c r="A99" s="676"/>
      <c r="B99" s="629"/>
      <c r="C99" s="612"/>
      <c r="D99" s="405" t="str">
        <f>IF('Data entry'!$C$2&gt;0,SUBTOTAL(3,('Data entry'!DG$6:DG$105))/ 'Data entry'!$C$2,"-")</f>
        <v>-</v>
      </c>
      <c r="E99" s="358"/>
      <c r="F99" s="375" t="s">
        <v>28</v>
      </c>
      <c r="G99" s="376">
        <f ca="1">SUMPRODUCT(('Data entry'!$DG$6:$DI$105=INDEX(INDIRECT(ADDRESS(ROW()-1,COLUMN())),0))*SUBTOTAL(3,OFFSET('Data entry'!$A$6,ROW('Data entry'!$A$6:'Data entry'!$A$105)-ROW('Data entry'!$A$6),)))</f>
        <v>0</v>
      </c>
      <c r="H99" s="376">
        <f ca="1">SUMPRODUCT(('Data entry'!$DG$6:$DI$105=INDEX(INDIRECT(ADDRESS(ROW()-1,COLUMN())),0))*SUBTOTAL(3,OFFSET('Data entry'!$A$6,ROW('Data entry'!$A$6:'Data entry'!$A$105)-ROW('Data entry'!$A$6),)))</f>
        <v>0</v>
      </c>
      <c r="I99" s="376">
        <f ca="1">SUMPRODUCT(('Data entry'!$DG$6:$DI$105=INDEX(INDIRECT(ADDRESS(ROW()-1,COLUMN())),0))*SUBTOTAL(3,OFFSET('Data entry'!$A$6,ROW('Data entry'!$A$6:'Data entry'!$A$105)-ROW('Data entry'!$A$6),)))</f>
        <v>0</v>
      </c>
      <c r="J99" s="376">
        <f ca="1">SUMPRODUCT(('Data entry'!$DG$6:$DI$105=INDEX(INDIRECT(ADDRESS(ROW()-1,COLUMN())),0))*SUBTOTAL(3,OFFSET('Data entry'!$A$6,ROW('Data entry'!$A$6:'Data entry'!$A$105)-ROW('Data entry'!$A$6),)))</f>
        <v>0</v>
      </c>
      <c r="K99" s="376">
        <f ca="1">SUMPRODUCT(('Data entry'!$DG$6:$DI$105=INDEX(INDIRECT(ADDRESS(ROW()-1,COLUMN())),0))*SUBTOTAL(3,OFFSET('Data entry'!$A$6,ROW('Data entry'!$A$6:'Data entry'!$A$105)-ROW('Data entry'!$A$6),)))</f>
        <v>0</v>
      </c>
      <c r="L99" s="376">
        <f ca="1">SUMPRODUCT(('Data entry'!$DG$6:$DI$105=INDEX(INDIRECT(ADDRESS(ROW()-1,COLUMN())),0))*SUBTOTAL(3,OFFSET('Data entry'!$A$6,ROW('Data entry'!$A$6:'Data entry'!$A$105)-ROW('Data entry'!$A$6),)))</f>
        <v>0</v>
      </c>
      <c r="M99" s="376">
        <f ca="1">SUMPRODUCT(('Data entry'!$DG$6:$DI$105=INDEX(INDIRECT(ADDRESS(ROW()-1,COLUMN())),0))*SUBTOTAL(3,OFFSET('Data entry'!$A$6,ROW('Data entry'!$A$6:'Data entry'!$A$105)-ROW('Data entry'!$A$6),)))</f>
        <v>0</v>
      </c>
      <c r="N99" s="376">
        <f ca="1">SUMPRODUCT(('Data entry'!$DG$6:$DI$105=INDEX(INDIRECT(ADDRESS(ROW()-1,COLUMN())),0))*SUBTOTAL(3,OFFSET('Data entry'!$A$6,ROW('Data entry'!$A$6:'Data entry'!$A$105)-ROW('Data entry'!$A$6),)))</f>
        <v>0</v>
      </c>
      <c r="O99" s="376">
        <f ca="1">SUMPRODUCT(('Data entry'!$DG$6:$DI$105=INDEX(INDIRECT(ADDRESS(ROW()-1,COLUMN())),0))*SUBTOTAL(3,OFFSET('Data entry'!$A$6,ROW('Data entry'!$A$6:'Data entry'!$A$105)-ROW('Data entry'!$A$6),)))</f>
        <v>0</v>
      </c>
      <c r="P99" s="376">
        <f ca="1">SUMPRODUCT(('Data entry'!$DG$6:$DI$105=INDEX(INDIRECT(ADDRESS(ROW()-1,COLUMN())),0))*SUBTOTAL(3,OFFSET('Data entry'!$A$6,ROW('Data entry'!$A$6:'Data entry'!$A$105)-ROW('Data entry'!$A$6),)))</f>
        <v>0</v>
      </c>
      <c r="Q99" s="376">
        <f ca="1">SUMPRODUCT(('Data entry'!$DG$6:$DI$105=INDEX(INDIRECT(ADDRESS(ROW()-1,COLUMN())),0))*SUBTOTAL(3,OFFSET('Data entry'!$A$6,ROW('Data entry'!$A$6:'Data entry'!$A$105)-ROW('Data entry'!$A$6),)))</f>
        <v>0</v>
      </c>
      <c r="R99" s="376">
        <f ca="1">SUMPRODUCT(('Data entry'!$DG$6:$DI$105=INDEX(INDIRECT(ADDRESS(ROW()-1,COLUMN())),0))*SUBTOTAL(3,OFFSET('Data entry'!$A$6,ROW('Data entry'!$A$6:'Data entry'!$A$105)-ROW('Data entry'!$A$6),)))</f>
        <v>0</v>
      </c>
      <c r="S99" s="376">
        <f ca="1">SUMPRODUCT(('Data entry'!$DG$6:$DI$105=INDEX(INDIRECT(ADDRESS(ROW()-1,COLUMN())),0))*SUBTOTAL(3,OFFSET('Data entry'!$A$6,ROW('Data entry'!$A$6:'Data entry'!$A$105)-ROW('Data entry'!$A$6),)))</f>
        <v>0</v>
      </c>
      <c r="T99" s="383"/>
      <c r="U99" s="383"/>
      <c r="V99" s="373"/>
      <c r="W99" s="373"/>
      <c r="X99" s="373"/>
      <c r="Y99" s="372"/>
      <c r="Z99" s="373"/>
      <c r="AA99" s="377"/>
      <c r="AB99" s="377"/>
      <c r="AC99" s="377"/>
      <c r="AD99" s="377"/>
      <c r="AE99" s="377"/>
      <c r="AF99" s="377"/>
    </row>
    <row r="100" spans="1:39" ht="15" customHeight="1" thickBot="1" x14ac:dyDescent="0.35">
      <c r="A100" s="676"/>
      <c r="B100" s="630"/>
      <c r="C100" s="613"/>
      <c r="D100" s="411"/>
      <c r="E100" s="358"/>
      <c r="F100" s="378" t="s">
        <v>25</v>
      </c>
      <c r="G100" s="35" t="e">
        <f ca="1">INDIRECT(ADDRESS(ROW()-1,COLUMN()))/($D99*'Data entry'!$C$2)</f>
        <v>#VALUE!</v>
      </c>
      <c r="H100" s="35" t="e">
        <f ca="1">INDIRECT(ADDRESS(ROW()-1,COLUMN()))/($D99*'Data entry'!$C$2)</f>
        <v>#VALUE!</v>
      </c>
      <c r="I100" s="35" t="e">
        <f ca="1">INDIRECT(ADDRESS(ROW()-1,COLUMN()))/($D99*'Data entry'!$C$2)</f>
        <v>#VALUE!</v>
      </c>
      <c r="J100" s="35" t="e">
        <f ca="1">INDIRECT(ADDRESS(ROW()-1,COLUMN()))/($D99*'Data entry'!$C$2)</f>
        <v>#VALUE!</v>
      </c>
      <c r="K100" s="35" t="e">
        <f ca="1">INDIRECT(ADDRESS(ROW()-1,COLUMN()))/($D99*'Data entry'!$C$2)</f>
        <v>#VALUE!</v>
      </c>
      <c r="L100" s="35" t="e">
        <f ca="1">INDIRECT(ADDRESS(ROW()-1,COLUMN()))/($D99*'Data entry'!$C$2)</f>
        <v>#VALUE!</v>
      </c>
      <c r="M100" s="35" t="e">
        <f ca="1">INDIRECT(ADDRESS(ROW()-1,COLUMN()))/($D99*'Data entry'!$C$2)</f>
        <v>#VALUE!</v>
      </c>
      <c r="N100" s="35" t="e">
        <f ca="1">INDIRECT(ADDRESS(ROW()-1,COLUMN()))/($D99*'Data entry'!$C$2)</f>
        <v>#VALUE!</v>
      </c>
      <c r="O100" s="35" t="e">
        <f ca="1">INDIRECT(ADDRESS(ROW()-1,COLUMN()))/($D99*'Data entry'!$C$2)</f>
        <v>#VALUE!</v>
      </c>
      <c r="P100" s="35" t="e">
        <f ca="1">INDIRECT(ADDRESS(ROW()-1,COLUMN()))/($D99*'Data entry'!$C$2)</f>
        <v>#VALUE!</v>
      </c>
      <c r="Q100" s="35" t="e">
        <f ca="1">INDIRECT(ADDRESS(ROW()-1,COLUMN()))/($D99*'Data entry'!$C$2)</f>
        <v>#VALUE!</v>
      </c>
      <c r="R100" s="35" t="e">
        <f ca="1">INDIRECT(ADDRESS(ROW()-1,COLUMN()))/($D99*'Data entry'!$C$2)</f>
        <v>#VALUE!</v>
      </c>
      <c r="S100" s="35" t="e">
        <f ca="1">INDIRECT(ADDRESS(ROW()-1,COLUMN()))/($D99*'Data entry'!$C$2)</f>
        <v>#VALUE!</v>
      </c>
      <c r="T100" s="383"/>
      <c r="U100" s="383"/>
      <c r="V100" s="373"/>
      <c r="W100" s="373"/>
      <c r="X100" s="373"/>
      <c r="Y100" s="372"/>
      <c r="Z100" s="373"/>
      <c r="AA100" s="377"/>
      <c r="AB100" s="377"/>
      <c r="AC100" s="377"/>
      <c r="AD100" s="377"/>
      <c r="AE100" s="377"/>
      <c r="AF100" s="377"/>
      <c r="AG100" s="377"/>
      <c r="AH100" s="377"/>
    </row>
    <row r="101" spans="1:39" ht="34.5" customHeight="1" x14ac:dyDescent="0.3">
      <c r="A101" s="676"/>
      <c r="B101" s="628" t="str">
        <f>'Data entry'!DK2</f>
        <v>Q4.3</v>
      </c>
      <c r="C101" s="608" t="str">
        <f>'Data entry'!DK4</f>
        <v>What do you think makes girls stressed since the emergency?</v>
      </c>
      <c r="D101" s="361" t="s">
        <v>51</v>
      </c>
      <c r="E101" s="358"/>
      <c r="F101" s="380"/>
      <c r="G101" s="34" t="str">
        <f>'Data entry'!DK107</f>
        <v>1. attacks</v>
      </c>
      <c r="H101" s="34" t="str">
        <f>'Data entry'!DK108</f>
        <v>2. kidnapping/abductions</v>
      </c>
      <c r="I101" s="34" t="str">
        <f>'Data entry'!DK109</f>
        <v>3. trafficking</v>
      </c>
      <c r="J101" s="34" t="str">
        <f>'Data entry'!DK110</f>
        <v>4. not being able to go back to school</v>
      </c>
      <c r="K101" s="107" t="str">
        <f>'Data entry'!DK111</f>
        <v>5. not being able to return home</v>
      </c>
      <c r="L101" s="107" t="str">
        <f>'Data entry'!DK112</f>
        <v>6. losing their belongings</v>
      </c>
      <c r="M101" s="107" t="str">
        <f>'Data entry'!DK113</f>
        <v>7. being separated from their friends</v>
      </c>
      <c r="N101" s="107" t="str">
        <f>'Data entry'!DK114</f>
        <v>8. being separated from their families</v>
      </c>
      <c r="O101" s="107" t="str">
        <f>'Data entry'!DK115</f>
        <v>9. tension within the family</v>
      </c>
      <c r="P101" s="107" t="str">
        <f>'Data entry'!DK116</f>
        <v>10. nightmares or bad memories</v>
      </c>
      <c r="Q101" s="107" t="str">
        <f>'Data entry'!DK117</f>
        <v>11. sexual violence</v>
      </c>
      <c r="R101" s="107" t="str">
        <f>'Data entry'!DK118</f>
        <v>12. extra hard work</v>
      </c>
      <c r="S101" s="107" t="str">
        <f>'Data entry'!DK119</f>
        <v>13. lack of shelter</v>
      </c>
      <c r="T101" s="107" t="str">
        <f>'Data entry'!DK120</f>
        <v>14. going far from home for work</v>
      </c>
      <c r="U101" s="107" t="str">
        <f>'Data entry'!DK121</f>
        <v>15. lack of food</v>
      </c>
      <c r="V101" s="285" t="str">
        <f>'Data entry'!DK122</f>
        <v>16. bullying</v>
      </c>
      <c r="W101" s="107" t="str">
        <f>'Data entry'!DK123</f>
        <v>Response not clear</v>
      </c>
      <c r="X101" s="383"/>
      <c r="Y101" s="372"/>
      <c r="Z101" s="372"/>
      <c r="AA101" s="372"/>
      <c r="AB101" s="372"/>
      <c r="AC101" s="373"/>
      <c r="AD101" s="373"/>
      <c r="AE101" s="373"/>
      <c r="AF101" s="377"/>
      <c r="AG101" s="377"/>
      <c r="AH101" s="377"/>
      <c r="AI101" s="377"/>
      <c r="AJ101" s="377"/>
      <c r="AK101" s="377"/>
      <c r="AL101" s="377"/>
      <c r="AM101" s="377"/>
    </row>
    <row r="102" spans="1:39" ht="14.25" customHeight="1" x14ac:dyDescent="0.3">
      <c r="A102" s="676"/>
      <c r="B102" s="629"/>
      <c r="C102" s="609"/>
      <c r="D102" s="405" t="str">
        <f>IF('Data entry'!$C$2&gt;0,SUBTOTAL(3,('Data entry'!DK$6:DK$105))/ 'Data entry'!$C$2,"-")</f>
        <v>-</v>
      </c>
      <c r="E102" s="358"/>
      <c r="F102" s="375" t="s">
        <v>32</v>
      </c>
      <c r="G102" s="376">
        <f ca="1">SUMPRODUCT(('Data entry'!$DK$6:$DM$105=INDEX(INDIRECT(ADDRESS(ROW()-1,COLUMN())),0))*SUBTOTAL(3,OFFSET('Data entry'!$A$6,ROW('Data entry'!$A$6:'Data entry'!$A$105)-ROW('Data entry'!$A$6),)))</f>
        <v>0</v>
      </c>
      <c r="H102" s="376">
        <f ca="1">SUMPRODUCT(('Data entry'!$DK$6:$DM$105=INDEX(INDIRECT(ADDRESS(ROW()-1,COLUMN())),0))*SUBTOTAL(3,OFFSET('Data entry'!$A$6,ROW('Data entry'!$A$6:'Data entry'!$A$105)-ROW('Data entry'!$A$6),)))</f>
        <v>0</v>
      </c>
      <c r="I102" s="376">
        <f ca="1">SUMPRODUCT(('Data entry'!$DK$6:$DM$105=INDEX(INDIRECT(ADDRESS(ROW()-1,COLUMN())),0))*SUBTOTAL(3,OFFSET('Data entry'!$A$6,ROW('Data entry'!$A$6:'Data entry'!$A$105)-ROW('Data entry'!$A$6),)))</f>
        <v>0</v>
      </c>
      <c r="J102" s="376">
        <f ca="1">SUMPRODUCT(('Data entry'!$DK$6:$DM$105=INDEX(INDIRECT(ADDRESS(ROW()-1,COLUMN())),0))*SUBTOTAL(3,OFFSET('Data entry'!$A$6,ROW('Data entry'!$A$6:'Data entry'!$A$105)-ROW('Data entry'!$A$6),)))</f>
        <v>0</v>
      </c>
      <c r="K102" s="376">
        <f ca="1">SUMPRODUCT(('Data entry'!$DK$6:$DM$105=INDEX(INDIRECT(ADDRESS(ROW()-1,COLUMN())),0))*SUBTOTAL(3,OFFSET('Data entry'!$A$6,ROW('Data entry'!$A$6:'Data entry'!$A$105)-ROW('Data entry'!$A$6),)))</f>
        <v>0</v>
      </c>
      <c r="L102" s="376">
        <f ca="1">SUMPRODUCT(('Data entry'!$DK$6:$DM$105=INDEX(INDIRECT(ADDRESS(ROW()-1,COLUMN())),0))*SUBTOTAL(3,OFFSET('Data entry'!$A$6,ROW('Data entry'!$A$6:'Data entry'!$A$105)-ROW('Data entry'!$A$6),)))</f>
        <v>0</v>
      </c>
      <c r="M102" s="376">
        <f ca="1">SUMPRODUCT(('Data entry'!$DK$6:$DM$105=INDEX(INDIRECT(ADDRESS(ROW()-1,COLUMN())),0))*SUBTOTAL(3,OFFSET('Data entry'!$A$6,ROW('Data entry'!$A$6:'Data entry'!$A$105)-ROW('Data entry'!$A$6),)))</f>
        <v>0</v>
      </c>
      <c r="N102" s="376">
        <f ca="1">SUMPRODUCT(('Data entry'!$DK$6:$DM$105=INDEX(INDIRECT(ADDRESS(ROW()-1,COLUMN())),0))*SUBTOTAL(3,OFFSET('Data entry'!$A$6,ROW('Data entry'!$A$6:'Data entry'!$A$105)-ROW('Data entry'!$A$6),)))</f>
        <v>0</v>
      </c>
      <c r="O102" s="376">
        <f ca="1">SUMPRODUCT(('Data entry'!$DK$6:$DM$105=INDEX(INDIRECT(ADDRESS(ROW()-1,COLUMN())),0))*SUBTOTAL(3,OFFSET('Data entry'!$A$6,ROW('Data entry'!$A$6:'Data entry'!$A$105)-ROW('Data entry'!$A$6),)))</f>
        <v>0</v>
      </c>
      <c r="P102" s="376">
        <f ca="1">SUMPRODUCT(('Data entry'!$DK$6:$DM$105=INDEX(INDIRECT(ADDRESS(ROW()-1,COLUMN())),0))*SUBTOTAL(3,OFFSET('Data entry'!$A$6,ROW('Data entry'!$A$6:'Data entry'!$A$105)-ROW('Data entry'!$A$6),)))</f>
        <v>0</v>
      </c>
      <c r="Q102" s="376">
        <f ca="1">SUMPRODUCT(('Data entry'!$DK$6:$DM$105=INDEX(INDIRECT(ADDRESS(ROW()-1,COLUMN())),0))*SUBTOTAL(3,OFFSET('Data entry'!$A$6,ROW('Data entry'!$A$6:'Data entry'!$A$105)-ROW('Data entry'!$A$6),)))</f>
        <v>0</v>
      </c>
      <c r="R102" s="376">
        <f ca="1">SUMPRODUCT(('Data entry'!$DK$6:$DM$105=INDEX(INDIRECT(ADDRESS(ROW()-1,COLUMN())),0))*SUBTOTAL(3,OFFSET('Data entry'!$A$6,ROW('Data entry'!$A$6:'Data entry'!$A$105)-ROW('Data entry'!$A$6),)))</f>
        <v>0</v>
      </c>
      <c r="S102" s="376">
        <f ca="1">SUMPRODUCT(('Data entry'!$DK$6:$DM$105=INDEX(INDIRECT(ADDRESS(ROW()-1,COLUMN())),0))*SUBTOTAL(3,OFFSET('Data entry'!$A$6,ROW('Data entry'!$A$6:'Data entry'!$A$105)-ROW('Data entry'!$A$6),)))</f>
        <v>0</v>
      </c>
      <c r="T102" s="376">
        <f ca="1">SUMPRODUCT(('Data entry'!$DK$6:$DM$105=INDEX(INDIRECT(ADDRESS(ROW()-1,COLUMN())),0))*SUBTOTAL(3,OFFSET('Data entry'!$A$6,ROW('Data entry'!$A$6:'Data entry'!$A$105)-ROW('Data entry'!$A$6),)))</f>
        <v>0</v>
      </c>
      <c r="U102" s="376">
        <f ca="1">SUMPRODUCT(('Data entry'!$DK$6:$DM$105=INDEX(INDIRECT(ADDRESS(ROW()-1,COLUMN())),0))*SUBTOTAL(3,OFFSET('Data entry'!$A$6,ROW('Data entry'!$A$6:'Data entry'!$A$105)-ROW('Data entry'!$A$6),)))</f>
        <v>0</v>
      </c>
      <c r="V102" s="376">
        <f ca="1">SUMPRODUCT(('Data entry'!$DK$6:$DM$105=INDEX(INDIRECT(ADDRESS(ROW()-1,COLUMN())),0))*SUBTOTAL(3,OFFSET('Data entry'!$A$6,ROW('Data entry'!$A$6:'Data entry'!$A$105)-ROW('Data entry'!$A$6),)))</f>
        <v>0</v>
      </c>
      <c r="W102" s="376">
        <f ca="1">SUMPRODUCT(('Data entry'!$DK$6:$DM$105=INDEX(INDIRECT(ADDRESS(ROW()-1,COLUMN())),0))*SUBTOTAL(3,OFFSET('Data entry'!$A$6,ROW('Data entry'!$A$6:'Data entry'!$A$105)-ROW('Data entry'!$A$6),)))</f>
        <v>0</v>
      </c>
      <c r="X102" s="383"/>
      <c r="Y102" s="372"/>
      <c r="Z102" s="372"/>
      <c r="AA102" s="372"/>
      <c r="AB102" s="372"/>
      <c r="AC102" s="373"/>
      <c r="AD102" s="373"/>
      <c r="AE102" s="373"/>
      <c r="AF102" s="391"/>
      <c r="AG102" s="377"/>
      <c r="AH102" s="377"/>
      <c r="AI102" s="377"/>
      <c r="AJ102" s="377"/>
      <c r="AK102" s="377"/>
      <c r="AL102" s="377"/>
      <c r="AM102" s="377"/>
    </row>
    <row r="103" spans="1:39" ht="15" customHeight="1" thickBot="1" x14ac:dyDescent="0.35">
      <c r="A103" s="676"/>
      <c r="B103" s="673"/>
      <c r="C103" s="674"/>
      <c r="D103" s="411"/>
      <c r="E103" s="358"/>
      <c r="F103" s="375" t="s">
        <v>25</v>
      </c>
      <c r="G103" s="35" t="e">
        <f ca="1">INDIRECT(ADDRESS(ROW()-1,COLUMN()))/($D102*'Data entry'!$C$2)</f>
        <v>#VALUE!</v>
      </c>
      <c r="H103" s="35" t="e">
        <f ca="1">INDIRECT(ADDRESS(ROW()-1,COLUMN()))/($D102*'Data entry'!$C$2)</f>
        <v>#VALUE!</v>
      </c>
      <c r="I103" s="35" t="e">
        <f ca="1">INDIRECT(ADDRESS(ROW()-1,COLUMN()))/($D102*'Data entry'!$C$2)</f>
        <v>#VALUE!</v>
      </c>
      <c r="J103" s="35" t="e">
        <f ca="1">INDIRECT(ADDRESS(ROW()-1,COLUMN()))/($D102*'Data entry'!$C$2)</f>
        <v>#VALUE!</v>
      </c>
      <c r="K103" s="35" t="e">
        <f ca="1">INDIRECT(ADDRESS(ROW()-1,COLUMN()))/($D102*'Data entry'!$C$2)</f>
        <v>#VALUE!</v>
      </c>
      <c r="L103" s="35" t="e">
        <f ca="1">INDIRECT(ADDRESS(ROW()-1,COLUMN()))/($D102*'Data entry'!$C$2)</f>
        <v>#VALUE!</v>
      </c>
      <c r="M103" s="35" t="e">
        <f ca="1">INDIRECT(ADDRESS(ROW()-1,COLUMN()))/($D102*'Data entry'!$C$2)</f>
        <v>#VALUE!</v>
      </c>
      <c r="N103" s="35" t="e">
        <f ca="1">INDIRECT(ADDRESS(ROW()-1,COLUMN()))/($D102*'Data entry'!$C$2)</f>
        <v>#VALUE!</v>
      </c>
      <c r="O103" s="35" t="e">
        <f ca="1">INDIRECT(ADDRESS(ROW()-1,COLUMN()))/($D102*'Data entry'!$C$2)</f>
        <v>#VALUE!</v>
      </c>
      <c r="P103" s="35" t="e">
        <f ca="1">INDIRECT(ADDRESS(ROW()-1,COLUMN()))/($D102*'Data entry'!$C$2)</f>
        <v>#VALUE!</v>
      </c>
      <c r="Q103" s="35" t="e">
        <f ca="1">INDIRECT(ADDRESS(ROW()-1,COLUMN()))/($D102*'Data entry'!$C$2)</f>
        <v>#VALUE!</v>
      </c>
      <c r="R103" s="35" t="e">
        <f ca="1">INDIRECT(ADDRESS(ROW()-1,COLUMN()))/($D102*'Data entry'!$C$2)</f>
        <v>#VALUE!</v>
      </c>
      <c r="S103" s="35" t="e">
        <f ca="1">INDIRECT(ADDRESS(ROW()-1,COLUMN()))/($D102*'Data entry'!$C$2)</f>
        <v>#VALUE!</v>
      </c>
      <c r="T103" s="35" t="e">
        <f ca="1">INDIRECT(ADDRESS(ROW()-1,COLUMN()))/($D102*'Data entry'!$C$2)</f>
        <v>#VALUE!</v>
      </c>
      <c r="U103" s="35" t="e">
        <f ca="1">INDIRECT(ADDRESS(ROW()-1,COLUMN()))/($D102*'Data entry'!$C$2)</f>
        <v>#VALUE!</v>
      </c>
      <c r="V103" s="35" t="e">
        <f ca="1">INDIRECT(ADDRESS(ROW()-1,COLUMN()))/($D102*'Data entry'!$C$2)</f>
        <v>#VALUE!</v>
      </c>
      <c r="W103" s="35" t="e">
        <f ca="1">INDIRECT(ADDRESS(ROW()-1,COLUMN()))/($D102*'Data entry'!$C$2)</f>
        <v>#VALUE!</v>
      </c>
      <c r="X103" s="383"/>
      <c r="Y103" s="372"/>
      <c r="Z103" s="372"/>
      <c r="AA103" s="372"/>
      <c r="AB103" s="372"/>
      <c r="AC103" s="373"/>
      <c r="AD103" s="373"/>
      <c r="AE103" s="373"/>
      <c r="AF103" s="377"/>
      <c r="AG103" s="377"/>
      <c r="AH103" s="377"/>
      <c r="AI103" s="377"/>
      <c r="AJ103" s="377"/>
      <c r="AK103" s="377"/>
      <c r="AL103" s="377"/>
      <c r="AM103" s="377"/>
    </row>
    <row r="104" spans="1:39" ht="26" x14ac:dyDescent="0.3">
      <c r="A104" s="676"/>
      <c r="B104" s="628" t="str">
        <f>'Data entry'!DO2</f>
        <v>Q4.3.1</v>
      </c>
      <c r="C104" s="611" t="str">
        <f>'Data entry'!DO4</f>
        <v>If girls have problems or stress, who in the community can best support them?</v>
      </c>
      <c r="D104" s="361" t="s">
        <v>51</v>
      </c>
      <c r="E104" s="358"/>
      <c r="F104" s="380"/>
      <c r="G104" s="33" t="str">
        <f>'Data entry'!DO107</f>
        <v>1. peer groups</v>
      </c>
      <c r="H104" s="33" t="str">
        <f>'Data entry'!DO108</f>
        <v>2. school teachers</v>
      </c>
      <c r="I104" s="33" t="str">
        <f>'Data entry'!DO109</f>
        <v>3. community social workers</v>
      </c>
      <c r="J104" s="33" t="str">
        <f>'Data entry'!DO110</f>
        <v>4. religious leaders</v>
      </c>
      <c r="K104" s="33" t="str">
        <f>'Data entry'!DO111</f>
        <v>5. parents</v>
      </c>
      <c r="L104" s="33" t="str">
        <f>'Data entry'!DO112</f>
        <v>6. government officials</v>
      </c>
      <c r="M104" s="33" t="str">
        <f>'Data entry'!DO113</f>
        <v>7. siblings</v>
      </c>
      <c r="N104" s="33" t="str">
        <f>'Data entry'!DO114</f>
        <v>8. relatives</v>
      </c>
      <c r="O104" s="33" t="str">
        <f>'Data entry'!DO115</f>
        <v>9. community leaders</v>
      </c>
      <c r="P104" s="33" t="str">
        <f>'Data entry'!DO116</f>
        <v>10. traditional midwives</v>
      </c>
      <c r="Q104" s="33" t="str">
        <f>'Data entry'!DO117</f>
        <v>11. health workers</v>
      </c>
      <c r="R104" s="33" t="str">
        <f>'Data entry'!DO118</f>
        <v>12. women's groups</v>
      </c>
      <c r="S104" s="33" t="str">
        <f>'Data entry'!DO119</f>
        <v>13. clan leaders</v>
      </c>
      <c r="T104" s="33" t="str">
        <f>'Data entry'!DO120</f>
        <v>14. neighbours</v>
      </c>
      <c r="U104" s="33" t="str">
        <f>'Data entry'!DO121</f>
        <v>response not clear</v>
      </c>
      <c r="V104" s="383"/>
      <c r="W104" s="384"/>
      <c r="X104" s="372"/>
      <c r="Y104" s="372"/>
      <c r="Z104" s="372"/>
      <c r="AA104" s="372"/>
      <c r="AB104" s="373"/>
      <c r="AC104" s="373"/>
      <c r="AD104" s="373"/>
      <c r="AE104" s="377"/>
      <c r="AF104" s="377"/>
      <c r="AG104" s="377"/>
      <c r="AH104" s="377"/>
      <c r="AI104" s="377"/>
    </row>
    <row r="105" spans="1:39" ht="14.25" customHeight="1" x14ac:dyDescent="0.3">
      <c r="A105" s="676"/>
      <c r="B105" s="629"/>
      <c r="C105" s="612"/>
      <c r="D105" s="405" t="str">
        <f>IF('Data entry'!$C$2&gt;0,SUBTOTAL(3,('Data entry'!DO$6:DO$105))/ 'Data entry'!$C$2,"-")</f>
        <v>-</v>
      </c>
      <c r="E105" s="358"/>
      <c r="F105" s="375" t="s">
        <v>28</v>
      </c>
      <c r="G105" s="376">
        <f ca="1">SUMPRODUCT(('Data entry'!$DO$6:$DQ$105=INDEX(INDIRECT(ADDRESS(ROW()-1,COLUMN())),0))*SUBTOTAL(3,OFFSET('Data entry'!$A$6,ROW('Data entry'!$A$6:'Data entry'!$A$105)-ROW('Data entry'!$A$6),)))</f>
        <v>0</v>
      </c>
      <c r="H105" s="376">
        <f ca="1">SUMPRODUCT(('Data entry'!$DO$6:$DQ$105=INDEX(INDIRECT(ADDRESS(ROW()-1,COLUMN())),0))*SUBTOTAL(3,OFFSET('Data entry'!$A$6,ROW('Data entry'!$A$6:'Data entry'!$A$105)-ROW('Data entry'!$A$6),)))</f>
        <v>0</v>
      </c>
      <c r="I105" s="376">
        <f ca="1">SUMPRODUCT(('Data entry'!$DO$6:$DQ$105=INDEX(INDIRECT(ADDRESS(ROW()-1,COLUMN())),0))*SUBTOTAL(3,OFFSET('Data entry'!$A$6,ROW('Data entry'!$A$6:'Data entry'!$A$105)-ROW('Data entry'!$A$6),)))</f>
        <v>0</v>
      </c>
      <c r="J105" s="376">
        <f ca="1">SUMPRODUCT(('Data entry'!$DO$6:$DQ$105=INDEX(INDIRECT(ADDRESS(ROW()-1,COLUMN())),0))*SUBTOTAL(3,OFFSET('Data entry'!$A$6,ROW('Data entry'!$A$6:'Data entry'!$A$105)-ROW('Data entry'!$A$6),)))</f>
        <v>0</v>
      </c>
      <c r="K105" s="376">
        <f ca="1">SUMPRODUCT(('Data entry'!$DO$6:$DQ$105=INDEX(INDIRECT(ADDRESS(ROW()-1,COLUMN())),0))*SUBTOTAL(3,OFFSET('Data entry'!$A$6,ROW('Data entry'!$A$6:'Data entry'!$A$105)-ROW('Data entry'!$A$6),)))</f>
        <v>0</v>
      </c>
      <c r="L105" s="376">
        <f ca="1">SUMPRODUCT(('Data entry'!$DO$6:$DQ$105=INDEX(INDIRECT(ADDRESS(ROW()-1,COLUMN())),0))*SUBTOTAL(3,OFFSET('Data entry'!$A$6,ROW('Data entry'!$A$6:'Data entry'!$A$105)-ROW('Data entry'!$A$6),)))</f>
        <v>0</v>
      </c>
      <c r="M105" s="376">
        <f ca="1">SUMPRODUCT(('Data entry'!$DO$6:$DQ$105=INDEX(INDIRECT(ADDRESS(ROW()-1,COLUMN())),0))*SUBTOTAL(3,OFFSET('Data entry'!$A$6,ROW('Data entry'!$A$6:'Data entry'!$A$105)-ROW('Data entry'!$A$6),)))</f>
        <v>0</v>
      </c>
      <c r="N105" s="376">
        <f ca="1">SUMPRODUCT(('Data entry'!$DO$6:$DQ$105=INDEX(INDIRECT(ADDRESS(ROW()-1,COLUMN())),0))*SUBTOTAL(3,OFFSET('Data entry'!$A$6,ROW('Data entry'!$A$6:'Data entry'!$A$105)-ROW('Data entry'!$A$6),)))</f>
        <v>0</v>
      </c>
      <c r="O105" s="376">
        <f ca="1">SUMPRODUCT(('Data entry'!$DO$6:$DQ$105=INDEX(INDIRECT(ADDRESS(ROW()-1,COLUMN())),0))*SUBTOTAL(3,OFFSET('Data entry'!$A$6,ROW('Data entry'!$A$6:'Data entry'!$A$105)-ROW('Data entry'!$A$6),)))</f>
        <v>0</v>
      </c>
      <c r="P105" s="376">
        <f ca="1">SUMPRODUCT(('Data entry'!$DO$6:$DQ$105=INDEX(INDIRECT(ADDRESS(ROW()-1,COLUMN())),0))*SUBTOTAL(3,OFFSET('Data entry'!$A$6,ROW('Data entry'!$A$6:'Data entry'!$A$105)-ROW('Data entry'!$A$6),)))</f>
        <v>0</v>
      </c>
      <c r="Q105" s="376">
        <f ca="1">SUMPRODUCT(('Data entry'!$DO$6:$DQ$105=INDEX(INDIRECT(ADDRESS(ROW()-1,COLUMN())),0))*SUBTOTAL(3,OFFSET('Data entry'!$A$6,ROW('Data entry'!$A$6:'Data entry'!$A$105)-ROW('Data entry'!$A$6),)))</f>
        <v>0</v>
      </c>
      <c r="R105" s="376">
        <f ca="1">SUMPRODUCT(('Data entry'!$DO$6:$DQ$105=INDEX(INDIRECT(ADDRESS(ROW()-1,COLUMN())),0))*SUBTOTAL(3,OFFSET('Data entry'!$A$6,ROW('Data entry'!$A$6:'Data entry'!$A$105)-ROW('Data entry'!$A$6),)))</f>
        <v>0</v>
      </c>
      <c r="S105" s="376">
        <f ca="1">SUMPRODUCT(('Data entry'!$DO$6:$DQ$105=INDEX(INDIRECT(ADDRESS(ROW()-1,COLUMN())),0))*SUBTOTAL(3,OFFSET('Data entry'!$A$6,ROW('Data entry'!$A$6:'Data entry'!$A$105)-ROW('Data entry'!$A$6),)))</f>
        <v>0</v>
      </c>
      <c r="T105" s="376">
        <f ca="1">SUMPRODUCT(('Data entry'!$DO$6:$DQ$105=INDEX(INDIRECT(ADDRESS(ROW()-1,COLUMN())),0))*SUBTOTAL(3,OFFSET('Data entry'!$A$6,ROW('Data entry'!$A$6:'Data entry'!$A$105)-ROW('Data entry'!$A$6),)))</f>
        <v>0</v>
      </c>
      <c r="U105" s="376">
        <f ca="1">SUMPRODUCT(('Data entry'!$DO$6:$DQ$105=INDEX(INDIRECT(ADDRESS(ROW()-1,COLUMN())),0))*SUBTOTAL(3,OFFSET('Data entry'!$A$6,ROW('Data entry'!$A$6:'Data entry'!$A$105)-ROW('Data entry'!$A$6),)))</f>
        <v>0</v>
      </c>
      <c r="V105" s="383"/>
      <c r="W105" s="384"/>
      <c r="X105" s="372"/>
      <c r="Y105" s="372"/>
      <c r="Z105" s="372"/>
      <c r="AA105" s="372"/>
      <c r="AB105" s="373"/>
      <c r="AC105" s="373"/>
      <c r="AD105" s="373"/>
      <c r="AE105" s="377"/>
      <c r="AF105" s="377"/>
      <c r="AG105" s="377"/>
      <c r="AH105" s="377"/>
      <c r="AI105" s="377"/>
    </row>
    <row r="106" spans="1:39" ht="15" customHeight="1" thickBot="1" x14ac:dyDescent="0.35">
      <c r="A106" s="676"/>
      <c r="B106" s="630"/>
      <c r="C106" s="613"/>
      <c r="D106" s="411"/>
      <c r="E106" s="358"/>
      <c r="F106" s="378" t="s">
        <v>25</v>
      </c>
      <c r="G106" s="35" t="e">
        <f ca="1">INDIRECT(ADDRESS(ROW()-1,COLUMN()))/($D105*'Data entry'!$C$2)</f>
        <v>#VALUE!</v>
      </c>
      <c r="H106" s="35" t="e">
        <f ca="1">INDIRECT(ADDRESS(ROW()-1,COLUMN()))/($D105*'Data entry'!$C$2)</f>
        <v>#VALUE!</v>
      </c>
      <c r="I106" s="35" t="e">
        <f ca="1">INDIRECT(ADDRESS(ROW()-1,COLUMN()))/($D105*'Data entry'!$C$2)</f>
        <v>#VALUE!</v>
      </c>
      <c r="J106" s="35" t="e">
        <f ca="1">INDIRECT(ADDRESS(ROW()-1,COLUMN()))/($D105*'Data entry'!$C$2)</f>
        <v>#VALUE!</v>
      </c>
      <c r="K106" s="35" t="e">
        <f ca="1">INDIRECT(ADDRESS(ROW()-1,COLUMN()))/($D105*'Data entry'!$C$2)</f>
        <v>#VALUE!</v>
      </c>
      <c r="L106" s="35" t="e">
        <f ca="1">INDIRECT(ADDRESS(ROW()-1,COLUMN()))/($D105*'Data entry'!$C$2)</f>
        <v>#VALUE!</v>
      </c>
      <c r="M106" s="35" t="e">
        <f ca="1">INDIRECT(ADDRESS(ROW()-1,COLUMN()))/($D105*'Data entry'!$C$2)</f>
        <v>#VALUE!</v>
      </c>
      <c r="N106" s="35" t="e">
        <f ca="1">INDIRECT(ADDRESS(ROW()-1,COLUMN()))/($D105*'Data entry'!$C$2)</f>
        <v>#VALUE!</v>
      </c>
      <c r="O106" s="35" t="e">
        <f ca="1">INDIRECT(ADDRESS(ROW()-1,COLUMN()))/($D105*'Data entry'!$C$2)</f>
        <v>#VALUE!</v>
      </c>
      <c r="P106" s="35" t="e">
        <f ca="1">INDIRECT(ADDRESS(ROW()-1,COLUMN()))/($D105*'Data entry'!$C$2)</f>
        <v>#VALUE!</v>
      </c>
      <c r="Q106" s="35" t="e">
        <f ca="1">INDIRECT(ADDRESS(ROW()-1,COLUMN()))/($D105*'Data entry'!$C$2)</f>
        <v>#VALUE!</v>
      </c>
      <c r="R106" s="35" t="e">
        <f ca="1">INDIRECT(ADDRESS(ROW()-1,COLUMN()))/($D105*'Data entry'!$C$2)</f>
        <v>#VALUE!</v>
      </c>
      <c r="S106" s="35" t="e">
        <f ca="1">INDIRECT(ADDRESS(ROW()-1,COLUMN()))/($D105*'Data entry'!$C$2)</f>
        <v>#VALUE!</v>
      </c>
      <c r="T106" s="35" t="e">
        <f ca="1">INDIRECT(ADDRESS(ROW()-1,COLUMN()))/($D105*'Data entry'!$C$2)</f>
        <v>#VALUE!</v>
      </c>
      <c r="U106" s="35" t="e">
        <f ca="1">INDIRECT(ADDRESS(ROW()-1,COLUMN()))/($D105*'Data entry'!$C$2)</f>
        <v>#VALUE!</v>
      </c>
      <c r="V106" s="383"/>
      <c r="W106" s="384"/>
      <c r="X106" s="372"/>
      <c r="Y106" s="372"/>
      <c r="Z106" s="372"/>
      <c r="AA106" s="372"/>
      <c r="AB106" s="373"/>
      <c r="AC106" s="373"/>
      <c r="AD106" s="373"/>
      <c r="AE106" s="377"/>
      <c r="AF106" s="377"/>
      <c r="AG106" s="377"/>
      <c r="AH106" s="377"/>
      <c r="AI106" s="377"/>
      <c r="AJ106" s="377"/>
      <c r="AK106" s="377"/>
      <c r="AL106" s="377"/>
    </row>
    <row r="107" spans="1:39" ht="26.5" thickBot="1" x14ac:dyDescent="0.35">
      <c r="A107" s="676"/>
      <c r="B107" s="631" t="str">
        <f>'Data entry'!DS2</f>
        <v>Q4.4</v>
      </c>
      <c r="C107" s="614" t="str">
        <f>'Data entry'!DS4</f>
        <v xml:space="preserve">Have you noticed any changes in caregivers’ attitude towards their children </v>
      </c>
      <c r="D107" s="361" t="s">
        <v>51</v>
      </c>
      <c r="E107" s="358"/>
      <c r="F107" s="380"/>
      <c r="G107" s="33" t="str">
        <f>'Data entry'!DS107</f>
        <v>Yes</v>
      </c>
      <c r="H107" s="33" t="str">
        <f>'Data entry'!DS108</f>
        <v>No</v>
      </c>
      <c r="I107" s="33" t="str">
        <f>'Data entry'!DS109</f>
        <v>Response not clear</v>
      </c>
      <c r="J107" s="383"/>
      <c r="K107" s="396"/>
      <c r="L107" s="373"/>
      <c r="M107" s="373"/>
      <c r="N107" s="373"/>
      <c r="O107" s="373"/>
      <c r="P107" s="373"/>
      <c r="Q107" s="373"/>
      <c r="R107" s="373"/>
      <c r="S107" s="373"/>
      <c r="T107" s="373"/>
      <c r="U107" s="373"/>
      <c r="V107" s="373"/>
      <c r="AC107" s="377"/>
      <c r="AD107" s="377"/>
      <c r="AE107" s="377"/>
      <c r="AF107" s="377"/>
    </row>
    <row r="108" spans="1:39" ht="13.5" thickBot="1" x14ac:dyDescent="0.35">
      <c r="A108" s="676"/>
      <c r="B108" s="632"/>
      <c r="C108" s="615"/>
      <c r="D108" s="405" t="str">
        <f>IF('Data entry'!$C$2&gt;0,SUBTOTAL(3,('Data entry'!DS$6:DS$105))/ 'Data entry'!$C$2,"-")</f>
        <v>-</v>
      </c>
      <c r="E108" s="358"/>
      <c r="F108" s="381" t="s">
        <v>28</v>
      </c>
      <c r="G108" s="376">
        <f ca="1">SUMPRODUCT(('Data entry'!$DS$6:$DS$105=INDEX(INDIRECT(ADDRESS(ROW()-1,COLUMN())),0))*SUBTOTAL(3,OFFSET('Data entry'!$A$6,ROW('Data entry'!$A$6:'Data entry'!$A$105)-ROW('Data entry'!$A$6),)))</f>
        <v>0</v>
      </c>
      <c r="H108" s="376">
        <f ca="1">SUMPRODUCT(('Data entry'!$DS$6:$DS$105=INDEX(INDIRECT(ADDRESS(ROW()-1,COLUMN())),0))*SUBTOTAL(3,OFFSET('Data entry'!$A$6,ROW('Data entry'!$A$6:'Data entry'!$A$105)-ROW('Data entry'!$A$6),)))</f>
        <v>0</v>
      </c>
      <c r="I108" s="376">
        <f ca="1">SUMPRODUCT(('Data entry'!$DS$6:$DS$105=INDEX(INDIRECT(ADDRESS(ROW()-1,COLUMN())),0))*SUBTOTAL(3,OFFSET('Data entry'!$A$6,ROW('Data entry'!$A$6:'Data entry'!$A$105)-ROW('Data entry'!$A$6),)))</f>
        <v>0</v>
      </c>
      <c r="J108" s="383"/>
      <c r="K108" s="396"/>
      <c r="L108" s="373"/>
      <c r="M108" s="373"/>
      <c r="N108" s="373"/>
      <c r="O108" s="373"/>
      <c r="P108" s="373"/>
      <c r="Q108" s="373"/>
      <c r="R108" s="373"/>
      <c r="S108" s="373"/>
      <c r="T108" s="373"/>
      <c r="U108" s="373"/>
      <c r="V108" s="373"/>
      <c r="AC108" s="377"/>
      <c r="AD108" s="377"/>
      <c r="AE108" s="377"/>
      <c r="AF108" s="377"/>
    </row>
    <row r="109" spans="1:39" ht="13.5" thickBot="1" x14ac:dyDescent="0.35">
      <c r="A109" s="676"/>
      <c r="B109" s="632"/>
      <c r="C109" s="616"/>
      <c r="D109" s="411"/>
      <c r="E109" s="358"/>
      <c r="F109" s="382" t="s">
        <v>25</v>
      </c>
      <c r="G109" s="35" t="e">
        <f ca="1">INDIRECT(ADDRESS(ROW()-1,COLUMN()))/($D108*'Data entry'!$C$2)</f>
        <v>#VALUE!</v>
      </c>
      <c r="H109" s="35" t="e">
        <f ca="1">INDIRECT(ADDRESS(ROW()-1,COLUMN()))/($D108*'Data entry'!$C$2)</f>
        <v>#VALUE!</v>
      </c>
      <c r="I109" s="35" t="e">
        <f ca="1">INDIRECT(ADDRESS(ROW()-1,COLUMN()))/($D108*'Data entry'!$C$2)</f>
        <v>#VALUE!</v>
      </c>
      <c r="J109" s="383"/>
      <c r="K109" s="396"/>
      <c r="L109" s="397"/>
      <c r="M109" s="397"/>
      <c r="N109" s="373"/>
      <c r="O109" s="373"/>
      <c r="P109" s="373"/>
      <c r="Q109" s="373"/>
      <c r="R109" s="373"/>
      <c r="S109" s="373"/>
      <c r="T109" s="373"/>
      <c r="U109" s="373"/>
      <c r="V109" s="373"/>
      <c r="AC109" s="377"/>
      <c r="AD109" s="377"/>
      <c r="AE109" s="377"/>
      <c r="AF109" s="377"/>
    </row>
    <row r="110" spans="1:39" ht="48" x14ac:dyDescent="0.3">
      <c r="A110" s="676"/>
      <c r="B110" s="628" t="str">
        <f>'Data entry'!DT2</f>
        <v>Q4.4.1</v>
      </c>
      <c r="C110" s="608" t="str">
        <f>'Data entry'!DT4</f>
        <v>What kind of changes (positive or negative) have you noticed in caregivers’ attitude towards their children?</v>
      </c>
      <c r="D110" s="361" t="s">
        <v>51</v>
      </c>
      <c r="E110" s="358"/>
      <c r="F110" s="398"/>
      <c r="G110" s="106" t="str">
        <f>'Data entry'!DT107</f>
        <v>1. Pay less attention to children’s needs</v>
      </c>
      <c r="H110" s="106" t="str">
        <f>'Data entry'!DT108</f>
        <v>2. Pay more attention to children’s needs</v>
      </c>
      <c r="I110" s="106" t="str">
        <f>'Data entry'!DT109</f>
        <v>3. Spend less time with their children</v>
      </c>
      <c r="J110" s="33" t="str">
        <f>'Data entry'!DT110</f>
        <v>4. Spend more time with their children</v>
      </c>
      <c r="K110" s="33" t="str">
        <f>'Data entry'!DT111</f>
        <v>5. More aggressive towards their children</v>
      </c>
      <c r="L110" s="33" t="str">
        <f>'Data entry'!DT112</f>
        <v>6. Show more love and affection to their children</v>
      </c>
      <c r="M110" s="128" t="str">
        <f>'Data entry'!DT113</f>
        <v>7. Send children away from home</v>
      </c>
      <c r="N110" s="33" t="str">
        <f>'Data entry'!DT114</f>
        <v>8. Force children to stay inside the house</v>
      </c>
      <c r="O110" s="33" t="str">
        <f>'Data entry'!DT115</f>
        <v>9. Keep children from going to school</v>
      </c>
      <c r="P110" s="115" t="str">
        <f>'Data entry'!DT116</f>
        <v>10. Ensure children’s education despite difficulties</v>
      </c>
      <c r="Q110" s="115" t="str">
        <f>'Data entry'!DT117</f>
        <v>11. Force/encourage children to marry at young age</v>
      </c>
      <c r="R110" s="115" t="str">
        <f>'Data entry'!DT118</f>
        <v>12. Ensure that children have access to recreational activities</v>
      </c>
      <c r="S110" s="33" t="str">
        <f>'Data entry'!DT119</f>
        <v>response not clear</v>
      </c>
      <c r="T110" s="383"/>
      <c r="U110" s="384"/>
      <c r="V110" s="384"/>
      <c r="W110" s="377"/>
      <c r="X110" s="373"/>
      <c r="Y110" s="377"/>
      <c r="Z110" s="377"/>
      <c r="AC110" s="377"/>
      <c r="AD110" s="377"/>
      <c r="AE110" s="377"/>
      <c r="AF110" s="377"/>
    </row>
    <row r="111" spans="1:39" ht="13.5" customHeight="1" x14ac:dyDescent="0.3">
      <c r="A111" s="676"/>
      <c r="B111" s="629"/>
      <c r="C111" s="609"/>
      <c r="D111" s="405" t="str">
        <f>IF('Data entry'!$C$2&gt;0,SUBTOTAL(3,('Data entry'!DT$6:DT$105))/ 'Data entry'!$C$2,"-")</f>
        <v>-</v>
      </c>
      <c r="E111" s="358"/>
      <c r="F111" s="375" t="s">
        <v>28</v>
      </c>
      <c r="G111" s="376">
        <f ca="1">SUMPRODUCT(('Data entry'!$DT$6:$DV$105=INDEX(INDIRECT(ADDRESS(ROW()-1,COLUMN())),0))*SUBTOTAL(3,OFFSET('Data entry'!$A$6,ROW('Data entry'!$A$6:'Data entry'!$A$105)-ROW('Data entry'!$A$6),)))</f>
        <v>0</v>
      </c>
      <c r="H111" s="376">
        <f ca="1">SUMPRODUCT(('Data entry'!$DT$6:$DV$105=INDEX(INDIRECT(ADDRESS(ROW()-1,COLUMN())),0))*SUBTOTAL(3,OFFSET('Data entry'!$A$6,ROW('Data entry'!$A$6:'Data entry'!$A$105)-ROW('Data entry'!$A$6),)))</f>
        <v>0</v>
      </c>
      <c r="I111" s="376">
        <f ca="1">SUMPRODUCT(('Data entry'!$DT$6:$DV$105=INDEX(INDIRECT(ADDRESS(ROW()-1,COLUMN())),0))*SUBTOTAL(3,OFFSET('Data entry'!$A$6,ROW('Data entry'!$A$6:'Data entry'!$A$105)-ROW('Data entry'!$A$6),)))</f>
        <v>0</v>
      </c>
      <c r="J111" s="376">
        <f ca="1">SUMPRODUCT(('Data entry'!$DT$6:$DV$105=INDEX(INDIRECT(ADDRESS(ROW()-1,COLUMN())),0))*SUBTOTAL(3,OFFSET('Data entry'!$A$6,ROW('Data entry'!$A$6:'Data entry'!$A$105)-ROW('Data entry'!$A$6),)))</f>
        <v>0</v>
      </c>
      <c r="K111" s="376">
        <f ca="1">SUMPRODUCT(('Data entry'!$DT$6:$DV$105=INDEX(INDIRECT(ADDRESS(ROW()-1,COLUMN())),0))*SUBTOTAL(3,OFFSET('Data entry'!$A$6,ROW('Data entry'!$A$6:'Data entry'!$A$105)-ROW('Data entry'!$A$6),)))</f>
        <v>0</v>
      </c>
      <c r="L111" s="376">
        <f ca="1">SUMPRODUCT(('Data entry'!$DT$6:$DV$105=INDEX(INDIRECT(ADDRESS(ROW()-1,COLUMN())),0))*SUBTOTAL(3,OFFSET('Data entry'!$A$6,ROW('Data entry'!$A$6:'Data entry'!$A$105)-ROW('Data entry'!$A$6),)))</f>
        <v>0</v>
      </c>
      <c r="M111" s="376">
        <f ca="1">SUMPRODUCT(('Data entry'!$DT$6:$DV$105=INDEX(INDIRECT(ADDRESS(ROW()-1,COLUMN())),0))*SUBTOTAL(3,OFFSET('Data entry'!$A$6,ROW('Data entry'!$A$6:'Data entry'!$A$105)-ROW('Data entry'!$A$6),)))</f>
        <v>0</v>
      </c>
      <c r="N111" s="376">
        <f ca="1">SUMPRODUCT(('Data entry'!$DT$6:$DV$105=INDEX(INDIRECT(ADDRESS(ROW()-1,COLUMN())),0))*SUBTOTAL(3,OFFSET('Data entry'!$A$6,ROW('Data entry'!$A$6:'Data entry'!$A$105)-ROW('Data entry'!$A$6),)))</f>
        <v>0</v>
      </c>
      <c r="O111" s="376">
        <f ca="1">SUMPRODUCT(('Data entry'!$DT$6:$DV$105=INDEX(INDIRECT(ADDRESS(ROW()-1,COLUMN())),0))*SUBTOTAL(3,OFFSET('Data entry'!$A$6,ROW('Data entry'!$A$6:'Data entry'!$A$105)-ROW('Data entry'!$A$6),)))</f>
        <v>0</v>
      </c>
      <c r="P111" s="376">
        <f ca="1">SUMPRODUCT(('Data entry'!$DT$6:$DV$105=INDEX(INDIRECT(ADDRESS(ROW()-1,COLUMN())),0))*SUBTOTAL(3,OFFSET('Data entry'!$A$6,ROW('Data entry'!$A$6:'Data entry'!$A$105)-ROW('Data entry'!$A$6),)))</f>
        <v>0</v>
      </c>
      <c r="Q111" s="376">
        <f ca="1">SUMPRODUCT(('Data entry'!$DT$6:$DV$105=INDEX(INDIRECT(ADDRESS(ROW()-1,COLUMN())),0))*SUBTOTAL(3,OFFSET('Data entry'!$A$6,ROW('Data entry'!$A$6:'Data entry'!$A$105)-ROW('Data entry'!$A$6),)))</f>
        <v>0</v>
      </c>
      <c r="R111" s="376">
        <f ca="1">SUMPRODUCT(('Data entry'!$DT$6:$DV$105=INDEX(INDIRECT(ADDRESS(ROW()-1,COLUMN())),0))*SUBTOTAL(3,OFFSET('Data entry'!$A$6,ROW('Data entry'!$A$6:'Data entry'!$A$105)-ROW('Data entry'!$A$6),)))</f>
        <v>0</v>
      </c>
      <c r="S111" s="376">
        <f ca="1">SUMPRODUCT(('Data entry'!$DT$6:$DV$105=INDEX(INDIRECT(ADDRESS(ROW()-1,COLUMN())),0))*SUBTOTAL(3,OFFSET('Data entry'!$A$6,ROW('Data entry'!$A$6:'Data entry'!$A$105)-ROW('Data entry'!$A$6),)))</f>
        <v>0</v>
      </c>
      <c r="T111" s="383"/>
      <c r="U111" s="384"/>
      <c r="V111" s="384"/>
      <c r="W111" s="391"/>
      <c r="X111" s="373"/>
      <c r="Y111" s="392"/>
      <c r="Z111" s="392"/>
      <c r="AA111" s="392"/>
      <c r="AB111" s="392"/>
      <c r="AC111" s="392"/>
      <c r="AD111" s="392"/>
    </row>
    <row r="112" spans="1:39" ht="14.25" customHeight="1" thickBot="1" x14ac:dyDescent="0.35">
      <c r="A112" s="676"/>
      <c r="B112" s="630"/>
      <c r="C112" s="610"/>
      <c r="D112" s="411"/>
      <c r="E112" s="358"/>
      <c r="F112" s="378" t="s">
        <v>25</v>
      </c>
      <c r="G112" s="35" t="e">
        <f ca="1">INDIRECT(ADDRESS(ROW()-1,COLUMN()))/($D111*'Data entry'!$C$2)</f>
        <v>#VALUE!</v>
      </c>
      <c r="H112" s="35" t="e">
        <f ca="1">INDIRECT(ADDRESS(ROW()-1,COLUMN()))/($D111*'Data entry'!$C$2)</f>
        <v>#VALUE!</v>
      </c>
      <c r="I112" s="35" t="e">
        <f ca="1">INDIRECT(ADDRESS(ROW()-1,COLUMN()))/($D111*'Data entry'!$C$2)</f>
        <v>#VALUE!</v>
      </c>
      <c r="J112" s="35" t="e">
        <f ca="1">INDIRECT(ADDRESS(ROW()-1,COLUMN()))/($D111*'Data entry'!$C$2)</f>
        <v>#VALUE!</v>
      </c>
      <c r="K112" s="35" t="e">
        <f ca="1">INDIRECT(ADDRESS(ROW()-1,COLUMN()))/($D111*'Data entry'!$C$2)</f>
        <v>#VALUE!</v>
      </c>
      <c r="L112" s="35" t="e">
        <f ca="1">INDIRECT(ADDRESS(ROW()-1,COLUMN()))/($D111*'Data entry'!$C$2)</f>
        <v>#VALUE!</v>
      </c>
      <c r="M112" s="35" t="e">
        <f ca="1">INDIRECT(ADDRESS(ROW()-1,COLUMN()))/($D111*'Data entry'!$C$2)</f>
        <v>#VALUE!</v>
      </c>
      <c r="N112" s="35" t="e">
        <f ca="1">INDIRECT(ADDRESS(ROW()-1,COLUMN()))/($D111*'Data entry'!$C$2)</f>
        <v>#VALUE!</v>
      </c>
      <c r="O112" s="35" t="e">
        <f ca="1">INDIRECT(ADDRESS(ROW()-1,COLUMN()))/($D111*'Data entry'!$C$2)</f>
        <v>#VALUE!</v>
      </c>
      <c r="P112" s="35" t="e">
        <f ca="1">INDIRECT(ADDRESS(ROW()-1,COLUMN()))/($D111*'Data entry'!$C$2)</f>
        <v>#VALUE!</v>
      </c>
      <c r="Q112" s="35" t="e">
        <f ca="1">INDIRECT(ADDRESS(ROW()-1,COLUMN()))/($D111*'Data entry'!$C$2)</f>
        <v>#VALUE!</v>
      </c>
      <c r="R112" s="35" t="e">
        <f ca="1">INDIRECT(ADDRESS(ROW()-1,COLUMN()))/($D111*'Data entry'!$C$2)</f>
        <v>#VALUE!</v>
      </c>
      <c r="S112" s="35" t="e">
        <f ca="1">INDIRECT(ADDRESS(ROW()-1,COLUMN()))/($D111*'Data entry'!$C$2)</f>
        <v>#VALUE!</v>
      </c>
      <c r="T112" s="383"/>
      <c r="U112" s="384"/>
      <c r="V112" s="384"/>
      <c r="W112" s="377"/>
      <c r="X112" s="373"/>
      <c r="Y112" s="377"/>
      <c r="Z112" s="377"/>
    </row>
    <row r="113" spans="1:27" ht="52" x14ac:dyDescent="0.3">
      <c r="A113" s="676"/>
      <c r="B113" s="628" t="str">
        <f>'Data entry'!DY2</f>
        <v>Q4.5</v>
      </c>
      <c r="C113" s="608" t="str">
        <f>'Data entry'!DY4</f>
        <v>What are the main sources of stress for caregivers in the community?</v>
      </c>
      <c r="D113" s="361" t="s">
        <v>51</v>
      </c>
      <c r="E113" s="358"/>
      <c r="F113" s="398"/>
      <c r="G113" s="106" t="str">
        <f>'Data entry'!DY107</f>
        <v xml:space="preserve">1. ongoing conflict        </v>
      </c>
      <c r="H113" s="106" t="str">
        <f>'Data entry'!DY108</f>
        <v>2. lack of food</v>
      </c>
      <c r="I113" s="106" t="str">
        <f>'Data entry'!DY109</f>
        <v>3. lack of shelter</v>
      </c>
      <c r="J113" s="33" t="str">
        <f>'Data entry'!DY110</f>
        <v>4. loss of property</v>
      </c>
      <c r="K113" s="33" t="str">
        <f>'Data entry'!DY111</f>
        <v>5. lost livelihood</v>
      </c>
      <c r="L113" s="33" t="str">
        <f>'Data entry'!DY112</f>
        <v>6. children’s safety</v>
      </c>
      <c r="M113" s="128" t="str">
        <f>'Data entry'!DY113</f>
        <v>7. violence within community</v>
      </c>
      <c r="N113" s="115" t="str">
        <f>'Data entry'!DY114</f>
        <v>8. not being able to return home</v>
      </c>
      <c r="O113" s="33" t="str">
        <f>'Data entry'!DY115</f>
        <v>9. being separated from their community</v>
      </c>
      <c r="P113" s="33" t="str">
        <f>'Data entry'!DY116</f>
        <v>10. inability to carry out cultural or religious rituals</v>
      </c>
      <c r="Q113" s="33" t="str">
        <f>'Data entry'!DY117</f>
        <v>Response not clear</v>
      </c>
      <c r="R113" s="383"/>
      <c r="S113" s="371"/>
      <c r="U113" s="373"/>
      <c r="V113" s="373"/>
      <c r="W113" s="377"/>
      <c r="X113" s="377"/>
      <c r="Y113" s="377"/>
      <c r="Z113" s="377"/>
    </row>
    <row r="114" spans="1:27" ht="13.5" customHeight="1" x14ac:dyDescent="0.3">
      <c r="A114" s="676"/>
      <c r="B114" s="629"/>
      <c r="C114" s="609"/>
      <c r="D114" s="405" t="str">
        <f>IF('Data entry'!$C$2&gt;0,SUBTOTAL(3,('Data entry'!DY$6:DY$105))/ 'Data entry'!$C$2,"-")</f>
        <v>-</v>
      </c>
      <c r="E114" s="358"/>
      <c r="F114" s="375" t="s">
        <v>28</v>
      </c>
      <c r="G114" s="376">
        <f ca="1">SUMPRODUCT(('Data entry'!$DY$6:$EA$105=INDEX(INDIRECT(ADDRESS(ROW()-1,COLUMN())),0))*SUBTOTAL(3,OFFSET('Data entry'!$A$6,ROW('Data entry'!$A$6:'Data entry'!$A$105)-ROW('Data entry'!$A$6),)))</f>
        <v>0</v>
      </c>
      <c r="H114" s="376">
        <f ca="1">SUMPRODUCT(('Data entry'!$DY$6:$EA$105=INDEX(INDIRECT(ADDRESS(ROW()-1,COLUMN())),0))*SUBTOTAL(3,OFFSET('Data entry'!$A$6,ROW('Data entry'!$A$6:'Data entry'!$A$105)-ROW('Data entry'!$A$6),)))</f>
        <v>0</v>
      </c>
      <c r="I114" s="376">
        <f ca="1">SUMPRODUCT(('Data entry'!$DY$6:$EA$105=INDEX(INDIRECT(ADDRESS(ROW()-1,COLUMN())),0))*SUBTOTAL(3,OFFSET('Data entry'!$A$6,ROW('Data entry'!$A$6:'Data entry'!$A$105)-ROW('Data entry'!$A$6),)))</f>
        <v>0</v>
      </c>
      <c r="J114" s="376">
        <f ca="1">SUMPRODUCT(('Data entry'!$DY$6:$EA$105=INDEX(INDIRECT(ADDRESS(ROW()-1,COLUMN())),0))*SUBTOTAL(3,OFFSET('Data entry'!$A$6,ROW('Data entry'!$A$6:'Data entry'!$A$105)-ROW('Data entry'!$A$6),)))</f>
        <v>0</v>
      </c>
      <c r="K114" s="376">
        <f ca="1">SUMPRODUCT(('Data entry'!$DY$6:$EA$105=INDEX(INDIRECT(ADDRESS(ROW()-1,COLUMN())),0))*SUBTOTAL(3,OFFSET('Data entry'!$A$6,ROW('Data entry'!$A$6:'Data entry'!$A$105)-ROW('Data entry'!$A$6),)))</f>
        <v>0</v>
      </c>
      <c r="L114" s="376">
        <f ca="1">SUMPRODUCT(('Data entry'!$DY$6:$EA$105=INDEX(INDIRECT(ADDRESS(ROW()-1,COLUMN())),0))*SUBTOTAL(3,OFFSET('Data entry'!$A$6,ROW('Data entry'!$A$6:'Data entry'!$A$105)-ROW('Data entry'!$A$6),)))</f>
        <v>0</v>
      </c>
      <c r="M114" s="376">
        <f ca="1">SUMPRODUCT(('Data entry'!$DY$6:$EA$105=INDEX(INDIRECT(ADDRESS(ROW()-1,COLUMN())),0))*SUBTOTAL(3,OFFSET('Data entry'!$A$6,ROW('Data entry'!$A$6:'Data entry'!$A$105)-ROW('Data entry'!$A$6),)))</f>
        <v>0</v>
      </c>
      <c r="N114" s="376">
        <f ca="1">SUMPRODUCT(('Data entry'!$DY$6:$EA$105=INDEX(INDIRECT(ADDRESS(ROW()-1,COLUMN())),0))*SUBTOTAL(3,OFFSET('Data entry'!$A$6,ROW('Data entry'!$A$6:'Data entry'!$A$105)-ROW('Data entry'!$A$6),)))</f>
        <v>0</v>
      </c>
      <c r="O114" s="376">
        <f ca="1">SUMPRODUCT(('Data entry'!$DY$6:$EA$105=INDEX(INDIRECT(ADDRESS(ROW()-1,COLUMN())),0))*SUBTOTAL(3,OFFSET('Data entry'!$A$6,ROW('Data entry'!$A$6:'Data entry'!$A$105)-ROW('Data entry'!$A$6),)))</f>
        <v>0</v>
      </c>
      <c r="P114" s="376">
        <f ca="1">SUMPRODUCT(('Data entry'!$DY$6:$EA$105=INDEX(INDIRECT(ADDRESS(ROW()-1,COLUMN())),0))*SUBTOTAL(3,OFFSET('Data entry'!$A$6,ROW('Data entry'!$A$6:'Data entry'!$A$105)-ROW('Data entry'!$A$6),)))</f>
        <v>0</v>
      </c>
      <c r="Q114" s="376">
        <f ca="1">SUMPRODUCT(('Data entry'!$DY$6:$EA$105=INDEX(INDIRECT(ADDRESS(ROW()-1,COLUMN())),0))*SUBTOTAL(3,OFFSET('Data entry'!$A$6,ROW('Data entry'!$A$6:'Data entry'!$A$105)-ROW('Data entry'!$A$6),)))</f>
        <v>0</v>
      </c>
      <c r="R114" s="383"/>
      <c r="S114" s="371"/>
      <c r="T114" s="391"/>
      <c r="U114" s="373"/>
      <c r="V114" s="373"/>
      <c r="W114" s="392"/>
      <c r="X114" s="392"/>
      <c r="Y114" s="392"/>
      <c r="Z114" s="392"/>
      <c r="AA114" s="392"/>
    </row>
    <row r="115" spans="1:27" ht="14.25" customHeight="1" thickBot="1" x14ac:dyDescent="0.35">
      <c r="A115" s="677"/>
      <c r="B115" s="630"/>
      <c r="C115" s="610"/>
      <c r="D115" s="411"/>
      <c r="E115" s="358"/>
      <c r="F115" s="378" t="s">
        <v>25</v>
      </c>
      <c r="G115" s="35" t="e">
        <f ca="1">INDIRECT(ADDRESS(ROW()-1,COLUMN()))/($D114*'Data entry'!$C$2)</f>
        <v>#VALUE!</v>
      </c>
      <c r="H115" s="35" t="e">
        <f ca="1">INDIRECT(ADDRESS(ROW()-1,COLUMN()))/($D114*'Data entry'!$C$2)</f>
        <v>#VALUE!</v>
      </c>
      <c r="I115" s="35" t="e">
        <f ca="1">INDIRECT(ADDRESS(ROW()-1,COLUMN()))/($D114*'Data entry'!$C$2)</f>
        <v>#VALUE!</v>
      </c>
      <c r="J115" s="35" t="e">
        <f ca="1">INDIRECT(ADDRESS(ROW()-1,COLUMN()))/($D114*'Data entry'!$C$2)</f>
        <v>#VALUE!</v>
      </c>
      <c r="K115" s="35" t="e">
        <f ca="1">INDIRECT(ADDRESS(ROW()-1,COLUMN()))/($D114*'Data entry'!$C$2)</f>
        <v>#VALUE!</v>
      </c>
      <c r="L115" s="35" t="e">
        <f ca="1">INDIRECT(ADDRESS(ROW()-1,COLUMN()))/($D114*'Data entry'!$C$2)</f>
        <v>#VALUE!</v>
      </c>
      <c r="M115" s="35" t="e">
        <f ca="1">INDIRECT(ADDRESS(ROW()-1,COLUMN()))/($D114*'Data entry'!$C$2)</f>
        <v>#VALUE!</v>
      </c>
      <c r="N115" s="35" t="e">
        <f ca="1">INDIRECT(ADDRESS(ROW()-1,COLUMN()))/($D114*'Data entry'!$C$2)</f>
        <v>#VALUE!</v>
      </c>
      <c r="O115" s="35" t="e">
        <f ca="1">INDIRECT(ADDRESS(ROW()-1,COLUMN()))/($D114*'Data entry'!$C$2)</f>
        <v>#VALUE!</v>
      </c>
      <c r="P115" s="35" t="e">
        <f ca="1">INDIRECT(ADDRESS(ROW()-1,COLUMN()))/($D114*'Data entry'!$C$2)</f>
        <v>#VALUE!</v>
      </c>
      <c r="Q115" s="35" t="e">
        <f ca="1">INDIRECT(ADDRESS(ROW()-1,COLUMN()))/($D114*'Data entry'!$C$2)</f>
        <v>#VALUE!</v>
      </c>
      <c r="R115" s="383"/>
      <c r="S115" s="372"/>
      <c r="U115" s="373"/>
      <c r="V115" s="373"/>
      <c r="W115" s="377"/>
      <c r="X115" s="377"/>
      <c r="Y115" s="377"/>
      <c r="Z115" s="377"/>
    </row>
    <row r="116" spans="1:27" ht="15" customHeight="1" thickBot="1" x14ac:dyDescent="0.35">
      <c r="A116" s="664" t="str">
        <f>'Data entry'!ED1</f>
        <v>5. Access to Services and Excluded Children</v>
      </c>
      <c r="B116" s="631" t="str">
        <f>'Data entry'!ED2</f>
        <v>Q5.1</v>
      </c>
      <c r="C116" s="678" t="str">
        <f>'Data entry'!ED4</f>
        <v>People capable of organizing recreational and/or educational activities for children?</v>
      </c>
      <c r="D116" s="361" t="s">
        <v>51</v>
      </c>
      <c r="E116" s="358"/>
      <c r="F116" s="380"/>
      <c r="G116" s="33" t="str">
        <f>'Data entry'!ED107</f>
        <v>Yes</v>
      </c>
      <c r="H116" s="33" t="str">
        <f>'Data entry'!ED108</f>
        <v>No</v>
      </c>
      <c r="I116" s="33" t="str">
        <f>'Data entry'!ED109</f>
        <v>Response not clear</v>
      </c>
      <c r="J116" s="383"/>
      <c r="K116" s="396"/>
      <c r="L116" s="373"/>
      <c r="M116" s="373"/>
      <c r="N116" s="373"/>
      <c r="O116" s="373"/>
      <c r="P116" s="373"/>
      <c r="Q116" s="373"/>
      <c r="R116" s="373"/>
      <c r="S116" s="373"/>
      <c r="T116" s="373"/>
      <c r="U116" s="373"/>
      <c r="V116" s="373"/>
      <c r="W116" s="373"/>
      <c r="X116" s="373"/>
      <c r="Y116" s="373"/>
      <c r="Z116" s="377"/>
    </row>
    <row r="117" spans="1:27" ht="15" customHeight="1" thickBot="1" x14ac:dyDescent="0.35">
      <c r="A117" s="665"/>
      <c r="B117" s="632"/>
      <c r="C117" s="679"/>
      <c r="D117" s="405" t="str">
        <f>IF('Data entry'!$C$2&gt;0,SUBTOTAL(3,('Data entry'!ED$6:ED$105))/ 'Data entry'!$C$2,"-")</f>
        <v>-</v>
      </c>
      <c r="E117" s="358"/>
      <c r="F117" s="381" t="s">
        <v>28</v>
      </c>
      <c r="G117" s="376">
        <f ca="1">SUMPRODUCT(('Data entry'!$ED$6:$ED$105=INDEX(INDIRECT(ADDRESS(ROW()-1,COLUMN())),0))*SUBTOTAL(3,OFFSET('Data entry'!$A$6,ROW('Data entry'!$A$6:'Data entry'!$A$105)-ROW('Data entry'!$A$6),)))</f>
        <v>0</v>
      </c>
      <c r="H117" s="376">
        <f ca="1">SUMPRODUCT(('Data entry'!$ED$6:$ED$105=INDEX(INDIRECT(ADDRESS(ROW()-1,COLUMN())),0))*SUBTOTAL(3,OFFSET('Data entry'!$A$6,ROW('Data entry'!$A$6:'Data entry'!$A$105)-ROW('Data entry'!$A$6),)))</f>
        <v>0</v>
      </c>
      <c r="I117" s="376">
        <f ca="1">SUMPRODUCT(('Data entry'!$ED$6:$ED$105=INDEX(INDIRECT(ADDRESS(ROW()-1,COLUMN())),0))*SUBTOTAL(3,OFFSET('Data entry'!$A$6,ROW('Data entry'!$A$6:'Data entry'!$A$105)-ROW('Data entry'!$A$6),)))</f>
        <v>0</v>
      </c>
      <c r="J117" s="383"/>
      <c r="K117" s="396"/>
      <c r="L117" s="373"/>
      <c r="M117" s="373"/>
      <c r="N117" s="373"/>
      <c r="O117" s="373"/>
      <c r="P117" s="373"/>
      <c r="Q117" s="373"/>
      <c r="R117" s="373"/>
      <c r="S117" s="373"/>
      <c r="T117" s="373"/>
      <c r="U117" s="373"/>
      <c r="V117" s="373"/>
      <c r="W117" s="373"/>
      <c r="X117" s="373"/>
      <c r="Y117" s="373"/>
      <c r="Z117" s="377"/>
    </row>
    <row r="118" spans="1:27" ht="15" customHeight="1" thickBot="1" x14ac:dyDescent="0.35">
      <c r="A118" s="665"/>
      <c r="B118" s="632"/>
      <c r="C118" s="680"/>
      <c r="D118" s="411"/>
      <c r="E118" s="358"/>
      <c r="F118" s="382" t="s">
        <v>25</v>
      </c>
      <c r="G118" s="35" t="e">
        <f ca="1">INDIRECT(ADDRESS(ROW()-1,COLUMN()))/($D117*'Data entry'!$C$2)</f>
        <v>#VALUE!</v>
      </c>
      <c r="H118" s="35" t="e">
        <f ca="1">INDIRECT(ADDRESS(ROW()-1,COLUMN()))/($D117*'Data entry'!$C$2)</f>
        <v>#VALUE!</v>
      </c>
      <c r="I118" s="35" t="e">
        <f ca="1">INDIRECT(ADDRESS(ROW()-1,COLUMN()))/($D117*'Data entry'!$C$2)</f>
        <v>#VALUE!</v>
      </c>
      <c r="J118" s="383"/>
      <c r="K118" s="396"/>
      <c r="L118" s="397"/>
      <c r="M118" s="397"/>
      <c r="N118" s="373"/>
      <c r="O118" s="373"/>
      <c r="P118" s="373"/>
      <c r="Q118" s="373"/>
      <c r="R118" s="373"/>
      <c r="S118" s="373"/>
      <c r="T118" s="373"/>
      <c r="U118" s="373"/>
      <c r="V118" s="373"/>
      <c r="W118" s="373"/>
      <c r="X118" s="373"/>
      <c r="Y118" s="373"/>
      <c r="Z118" s="377"/>
    </row>
    <row r="119" spans="1:27" ht="48" x14ac:dyDescent="0.3">
      <c r="A119" s="665"/>
      <c r="B119" s="628" t="str">
        <f>'Data entry'!EE2</f>
        <v>Q5.1.1</v>
      </c>
      <c r="C119" s="608" t="str">
        <f>'Data entry'!EE4</f>
        <v>What kind of skills do these people have?</v>
      </c>
      <c r="D119" s="361" t="s">
        <v>51</v>
      </c>
      <c r="E119" s="358"/>
      <c r="F119" s="398"/>
      <c r="G119" s="106" t="str">
        <f>'Data entry'!EE107</f>
        <v>1. Teaching</v>
      </c>
      <c r="H119" s="106" t="str">
        <f>'Data entry'!EE108</f>
        <v>2. Organizing collective activities for children</v>
      </c>
      <c r="I119" s="106" t="str">
        <f>'Data entry'!EE109</f>
        <v>3. Supporting distressed children</v>
      </c>
      <c r="J119" s="33" t="str">
        <f>'Data entry'!EE110</f>
        <v>4. Keeping children safe</v>
      </c>
      <c r="K119" s="115" t="str">
        <f>'Data entry'!EE111</f>
        <v>5. Working/supporting with children living with physical disabilities</v>
      </c>
      <c r="L119" s="33" t="str">
        <f>'Data entry'!EE112</f>
        <v>6. Teaching children with learning difficulties</v>
      </c>
      <c r="M119" s="128" t="str">
        <f>'Data entry'!EE113</f>
        <v>response not clear</v>
      </c>
      <c r="N119" s="383"/>
      <c r="O119" s="371"/>
      <c r="P119" s="371"/>
      <c r="R119" s="371"/>
      <c r="S119" s="371"/>
      <c r="V119" s="373"/>
      <c r="W119" s="377"/>
      <c r="X119" s="377"/>
      <c r="Y119" s="377"/>
      <c r="Z119" s="377"/>
    </row>
    <row r="120" spans="1:27" ht="13.5" customHeight="1" x14ac:dyDescent="0.3">
      <c r="A120" s="665"/>
      <c r="B120" s="629"/>
      <c r="C120" s="609"/>
      <c r="D120" s="405" t="str">
        <f>IF('Data entry'!$C$2&gt;0,SUBTOTAL(3,('Data entry'!EE$6:EE$105))/ 'Data entry'!$C$2,"-")</f>
        <v>-</v>
      </c>
      <c r="E120" s="358"/>
      <c r="F120" s="375" t="s">
        <v>28</v>
      </c>
      <c r="G120" s="376">
        <f ca="1">SUMPRODUCT(('Data entry'!$EE$6:$EG$105=INDEX(INDIRECT(ADDRESS(ROW()-1,COLUMN())),0))*SUBTOTAL(3,OFFSET('Data entry'!$A$6,ROW('Data entry'!$A$6:'Data entry'!$A$105)-ROW('Data entry'!$A$6),)))</f>
        <v>0</v>
      </c>
      <c r="H120" s="376">
        <f ca="1">SUMPRODUCT(('Data entry'!$EE$6:$EG$105=INDEX(INDIRECT(ADDRESS(ROW()-1,COLUMN())),0))*SUBTOTAL(3,OFFSET('Data entry'!$A$6,ROW('Data entry'!$A$6:'Data entry'!$A$105)-ROW('Data entry'!$A$6),)))</f>
        <v>0</v>
      </c>
      <c r="I120" s="376">
        <f ca="1">SUMPRODUCT(('Data entry'!$EE$6:$EG$105=INDEX(INDIRECT(ADDRESS(ROW()-1,COLUMN())),0))*SUBTOTAL(3,OFFSET('Data entry'!$A$6,ROW('Data entry'!$A$6:'Data entry'!$A$105)-ROW('Data entry'!$A$6),)))</f>
        <v>0</v>
      </c>
      <c r="J120" s="376">
        <f ca="1">SUMPRODUCT(('Data entry'!$EE$6:$EG$105=INDEX(INDIRECT(ADDRESS(ROW()-1,COLUMN())),0))*SUBTOTAL(3,OFFSET('Data entry'!$A$6,ROW('Data entry'!$A$6:'Data entry'!$A$105)-ROW('Data entry'!$A$6),)))</f>
        <v>0</v>
      </c>
      <c r="K120" s="376">
        <f ca="1">SUMPRODUCT(('Data entry'!$EE$6:$EG$105=INDEX(INDIRECT(ADDRESS(ROW()-1,COLUMN())),0))*SUBTOTAL(3,OFFSET('Data entry'!$A$6,ROW('Data entry'!$A$6:'Data entry'!$A$105)-ROW('Data entry'!$A$6),)))</f>
        <v>0</v>
      </c>
      <c r="L120" s="376">
        <f ca="1">SUMPRODUCT(('Data entry'!$EE$6:$EG$105=INDEX(INDIRECT(ADDRESS(ROW()-1,COLUMN())),0))*SUBTOTAL(3,OFFSET('Data entry'!$A$6,ROW('Data entry'!$A$6:'Data entry'!$A$105)-ROW('Data entry'!$A$6),)))</f>
        <v>0</v>
      </c>
      <c r="M120" s="376">
        <f ca="1">SUMPRODUCT(('Data entry'!$EE$6:$EG$105=INDEX(INDIRECT(ADDRESS(ROW()-1,COLUMN())),0))*SUBTOTAL(3,OFFSET('Data entry'!$A$6,ROW('Data entry'!$A$6:'Data entry'!$A$105)-ROW('Data entry'!$A$6),)))</f>
        <v>0</v>
      </c>
      <c r="N120" s="383"/>
      <c r="O120" s="371"/>
      <c r="P120" s="371"/>
      <c r="Q120" s="391"/>
      <c r="R120" s="371"/>
      <c r="S120" s="371"/>
      <c r="T120" s="392"/>
      <c r="U120" s="392"/>
      <c r="V120" s="373"/>
      <c r="W120" s="392"/>
      <c r="X120" s="392"/>
      <c r="Y120" s="377"/>
      <c r="Z120" s="377"/>
    </row>
    <row r="121" spans="1:27" ht="14.25" customHeight="1" thickBot="1" x14ac:dyDescent="0.35">
      <c r="A121" s="665"/>
      <c r="B121" s="630"/>
      <c r="C121" s="610"/>
      <c r="D121" s="411"/>
      <c r="E121" s="358"/>
      <c r="F121" s="378" t="s">
        <v>25</v>
      </c>
      <c r="G121" s="35" t="e">
        <f ca="1">INDIRECT(ADDRESS(ROW()-1,COLUMN()))/($D120*'Data entry'!$C$2)</f>
        <v>#VALUE!</v>
      </c>
      <c r="H121" s="35" t="e">
        <f ca="1">INDIRECT(ADDRESS(ROW()-1,COLUMN()))/($D120*'Data entry'!$C$2)</f>
        <v>#VALUE!</v>
      </c>
      <c r="I121" s="35" t="e">
        <f ca="1">INDIRECT(ADDRESS(ROW()-1,COLUMN()))/($D120*'Data entry'!$C$2)</f>
        <v>#VALUE!</v>
      </c>
      <c r="J121" s="35" t="e">
        <f ca="1">INDIRECT(ADDRESS(ROW()-1,COLUMN()))/($D120*'Data entry'!$C$2)</f>
        <v>#VALUE!</v>
      </c>
      <c r="K121" s="35" t="e">
        <f ca="1">INDIRECT(ADDRESS(ROW()-1,COLUMN()))/($D120*'Data entry'!$C$2)</f>
        <v>#VALUE!</v>
      </c>
      <c r="L121" s="35" t="e">
        <f ca="1">INDIRECT(ADDRESS(ROW()-1,COLUMN()))/($D120*'Data entry'!$C$2)</f>
        <v>#VALUE!</v>
      </c>
      <c r="M121" s="35" t="e">
        <f ca="1">INDIRECT(ADDRESS(ROW()-1,COLUMN()))/($D120*'Data entry'!$C$2)</f>
        <v>#VALUE!</v>
      </c>
      <c r="N121" s="383"/>
      <c r="O121" s="372"/>
      <c r="P121" s="372"/>
      <c r="R121" s="372"/>
      <c r="S121" s="372"/>
      <c r="V121" s="373"/>
      <c r="W121" s="377"/>
      <c r="X121" s="377"/>
      <c r="Y121" s="377"/>
      <c r="Z121" s="377"/>
    </row>
    <row r="122" spans="1:27" ht="15" customHeight="1" thickBot="1" x14ac:dyDescent="0.35">
      <c r="A122" s="665"/>
      <c r="B122" s="631" t="str">
        <f>'Data entry'!EJ2</f>
        <v>Q5.2</v>
      </c>
      <c r="C122" s="678" t="str">
        <f>'Data entry'!EJ4</f>
        <v xml:space="preserve">Children with less access to services </v>
      </c>
      <c r="D122" s="361" t="s">
        <v>51</v>
      </c>
      <c r="E122" s="358"/>
      <c r="F122" s="380"/>
      <c r="G122" s="33" t="str">
        <f>'Data entry'!EJ107</f>
        <v>Yes</v>
      </c>
      <c r="H122" s="33" t="str">
        <f>'Data entry'!EJ108</f>
        <v>No</v>
      </c>
      <c r="I122" s="33" t="str">
        <f>'Data entry'!EJ109</f>
        <v>Response not clear</v>
      </c>
      <c r="J122" s="414"/>
      <c r="K122" s="388"/>
      <c r="L122" s="373"/>
      <c r="M122" s="373"/>
      <c r="N122" s="373"/>
      <c r="O122" s="373"/>
      <c r="P122" s="373"/>
      <c r="Q122" s="373"/>
      <c r="R122" s="373"/>
      <c r="S122" s="373"/>
      <c r="T122" s="373"/>
      <c r="U122" s="373"/>
      <c r="V122" s="373"/>
      <c r="W122" s="373"/>
      <c r="X122" s="373"/>
      <c r="Y122" s="373"/>
      <c r="Z122" s="377"/>
    </row>
    <row r="123" spans="1:27" ht="15" customHeight="1" thickBot="1" x14ac:dyDescent="0.35">
      <c r="A123" s="665"/>
      <c r="B123" s="632"/>
      <c r="C123" s="679"/>
      <c r="D123" s="405" t="str">
        <f>IF('Data entry'!$C$2&gt;0,SUBTOTAL(3,('Data entry'!EJ$6:EJ$105))/ 'Data entry'!$C$2,"-")</f>
        <v>-</v>
      </c>
      <c r="E123" s="358"/>
      <c r="F123" s="381" t="s">
        <v>28</v>
      </c>
      <c r="G123" s="376">
        <f ca="1">SUMPRODUCT(('Data entry'!$EJ$6:$EJ$105=INDEX(INDIRECT(ADDRESS(ROW()-1,COLUMN())),0))*SUBTOTAL(3,OFFSET('Data entry'!$A$6,ROW('Data entry'!$A$6:'Data entry'!$A$105)-ROW('Data entry'!$A$6),)))</f>
        <v>0</v>
      </c>
      <c r="H123" s="376">
        <f ca="1">SUMPRODUCT(('Data entry'!$EJ$6:$EJ$105=INDEX(INDIRECT(ADDRESS(ROW()-1,COLUMN())),0))*SUBTOTAL(3,OFFSET('Data entry'!$A$6,ROW('Data entry'!$A$6:'Data entry'!$A$105)-ROW('Data entry'!$A$6),)))</f>
        <v>0</v>
      </c>
      <c r="I123" s="376">
        <f ca="1">SUMPRODUCT(('Data entry'!$EJ$6:$EJ$105=INDEX(INDIRECT(ADDRESS(ROW()-1,COLUMN())),0))*SUBTOTAL(3,OFFSET('Data entry'!$A$6,ROW('Data entry'!$A$6:'Data entry'!$A$105)-ROW('Data entry'!$A$6),)))</f>
        <v>0</v>
      </c>
      <c r="J123" s="383"/>
      <c r="K123" s="388"/>
      <c r="L123" s="373"/>
      <c r="M123" s="373"/>
      <c r="N123" s="373"/>
      <c r="O123" s="373"/>
      <c r="P123" s="373"/>
      <c r="Q123" s="373"/>
      <c r="R123" s="373"/>
      <c r="S123" s="373"/>
      <c r="T123" s="373"/>
      <c r="U123" s="373"/>
      <c r="V123" s="373"/>
      <c r="W123" s="373"/>
      <c r="X123" s="373"/>
      <c r="Y123" s="373"/>
      <c r="Z123" s="377"/>
    </row>
    <row r="124" spans="1:27" ht="15" customHeight="1" thickBot="1" x14ac:dyDescent="0.35">
      <c r="A124" s="665"/>
      <c r="B124" s="632"/>
      <c r="C124" s="680"/>
      <c r="D124" s="411"/>
      <c r="E124" s="358"/>
      <c r="F124" s="382" t="s">
        <v>25</v>
      </c>
      <c r="G124" s="35" t="e">
        <f ca="1">INDIRECT(ADDRESS(ROW()-1,COLUMN()))/($D123*'Data entry'!$C$2)</f>
        <v>#VALUE!</v>
      </c>
      <c r="H124" s="35" t="e">
        <f ca="1">INDIRECT(ADDRESS(ROW()-1,COLUMN()))/($D123*'Data entry'!$C$2)</f>
        <v>#VALUE!</v>
      </c>
      <c r="I124" s="35" t="e">
        <f ca="1">INDIRECT(ADDRESS(ROW()-1,COLUMN()))/($D123*'Data entry'!$C$2)</f>
        <v>#VALUE!</v>
      </c>
      <c r="J124" s="415"/>
      <c r="K124" s="388"/>
      <c r="L124" s="397"/>
      <c r="M124" s="397"/>
      <c r="N124" s="373"/>
      <c r="O124" s="373"/>
      <c r="P124" s="373"/>
      <c r="Q124" s="373"/>
      <c r="R124" s="373"/>
      <c r="S124" s="373"/>
      <c r="T124" s="373"/>
      <c r="U124" s="373"/>
      <c r="V124" s="373"/>
      <c r="W124" s="373"/>
      <c r="X124" s="373"/>
      <c r="Y124" s="373"/>
      <c r="Z124" s="377"/>
    </row>
    <row r="125" spans="1:27" ht="26" x14ac:dyDescent="0.3">
      <c r="A125" s="665"/>
      <c r="B125" s="628" t="str">
        <f>'Data entry'!EK2</f>
        <v>Q5.2.1</v>
      </c>
      <c r="C125" s="608" t="str">
        <f>'Data entry'!EK4</f>
        <v>Are there more boys or more girls who are excluded</v>
      </c>
      <c r="D125" s="361" t="s">
        <v>51</v>
      </c>
      <c r="E125" s="358"/>
      <c r="F125" s="398"/>
      <c r="G125" s="106" t="str">
        <f>'Data entry'!EK107</f>
        <v>Girls</v>
      </c>
      <c r="H125" s="106" t="str">
        <f>'Data entry'!EK108</f>
        <v>Boys</v>
      </c>
      <c r="I125" s="106" t="str">
        <f>'Data entry'!EK109</f>
        <v>No difference</v>
      </c>
      <c r="J125" s="33" t="str">
        <f>'Data entry'!EK110</f>
        <v>Response not clear</v>
      </c>
      <c r="K125" s="383"/>
      <c r="M125" s="371"/>
      <c r="V125" s="373"/>
      <c r="W125" s="377"/>
      <c r="X125" s="377"/>
      <c r="Y125" s="377"/>
      <c r="Z125" s="377"/>
    </row>
    <row r="126" spans="1:27" ht="13.5" customHeight="1" x14ac:dyDescent="0.3">
      <c r="A126" s="665"/>
      <c r="B126" s="629"/>
      <c r="C126" s="609"/>
      <c r="D126" s="405" t="str">
        <f>IF('Data entry'!$C$2&gt;0,SUBTOTAL(3,('Data entry'!EK$6:EK$105))/ 'Data entry'!$C$2,"-")</f>
        <v>-</v>
      </c>
      <c r="E126" s="358"/>
      <c r="F126" s="375" t="s">
        <v>28</v>
      </c>
      <c r="G126" s="362">
        <f>COUNTIF('Data entry'!$EK$6:$EK$105, Analysis!G125)</f>
        <v>0</v>
      </c>
      <c r="H126" s="362">
        <f>COUNTIF('Data entry'!$EK$6:$EK$105, Analysis!H125)</f>
        <v>0</v>
      </c>
      <c r="I126" s="362">
        <f>COUNTIF('Data entry'!$EK$6:$EK$105, Analysis!I125)</f>
        <v>0</v>
      </c>
      <c r="J126" s="362">
        <f>COUNTIF('Data entry'!$EK$6:$EK$105, Analysis!J125)</f>
        <v>0</v>
      </c>
      <c r="K126" s="383"/>
      <c r="L126" s="391"/>
      <c r="M126" s="371"/>
      <c r="N126" s="392"/>
      <c r="O126" s="392"/>
      <c r="P126" s="392"/>
      <c r="Q126" s="392"/>
      <c r="R126" s="392"/>
      <c r="S126" s="392"/>
      <c r="V126" s="373"/>
      <c r="W126" s="377"/>
      <c r="X126" s="377"/>
      <c r="Y126" s="377"/>
      <c r="Z126" s="377"/>
    </row>
    <row r="127" spans="1:27" ht="14.25" customHeight="1" thickBot="1" x14ac:dyDescent="0.35">
      <c r="A127" s="665"/>
      <c r="B127" s="630"/>
      <c r="C127" s="610"/>
      <c r="D127" s="411"/>
      <c r="E127" s="358"/>
      <c r="F127" s="378" t="s">
        <v>25</v>
      </c>
      <c r="G127" s="35" t="e">
        <f ca="1">INDIRECT(ADDRESS(ROW()-1,COLUMN()))/($D126*'Data entry'!$C$2)</f>
        <v>#VALUE!</v>
      </c>
      <c r="H127" s="35" t="e">
        <f ca="1">INDIRECT(ADDRESS(ROW()-1,COLUMN()))/($D126*'Data entry'!$C$2)</f>
        <v>#VALUE!</v>
      </c>
      <c r="I127" s="35" t="e">
        <f ca="1">INDIRECT(ADDRESS(ROW()-1,COLUMN()))/($D126*'Data entry'!$C$2)</f>
        <v>#VALUE!</v>
      </c>
      <c r="J127" s="35" t="e">
        <f ca="1">INDIRECT(ADDRESS(ROW()-1,COLUMN()))/($D126*'Data entry'!$C$2)</f>
        <v>#VALUE!</v>
      </c>
      <c r="K127" s="383"/>
      <c r="M127" s="372"/>
      <c r="V127" s="373"/>
      <c r="W127" s="377"/>
      <c r="X127" s="377"/>
      <c r="Y127" s="377"/>
      <c r="Z127" s="377"/>
    </row>
    <row r="128" spans="1:27" ht="39" x14ac:dyDescent="0.3">
      <c r="A128" s="665"/>
      <c r="B128" s="617" t="str">
        <f>'Data entry'!EL2</f>
        <v>Q5.3</v>
      </c>
      <c r="C128" s="608" t="str">
        <f>'Data entry'!EL4</f>
        <v xml:space="preserve">What groups of children are most excluded? </v>
      </c>
      <c r="D128" s="361" t="s">
        <v>51</v>
      </c>
      <c r="E128" s="358"/>
      <c r="F128" s="398"/>
      <c r="G128" s="33" t="str">
        <f>'Data entry'!EL107</f>
        <v>1. children living with HIV/AIDS</v>
      </c>
      <c r="H128" s="33" t="str">
        <f>'Data entry'!EL108</f>
        <v>2. children living with elderly</v>
      </c>
      <c r="I128" s="33" t="str">
        <f>'Data entry'!EL109</f>
        <v>3. children from poor households</v>
      </c>
      <c r="J128" s="33" t="str">
        <f>'Data entry'!EL110</f>
        <v>4. newly arrived</v>
      </c>
      <c r="K128" s="33" t="str">
        <f>'Data entry'!EL111</f>
        <v>5. children with a disability</v>
      </c>
      <c r="L128" s="33" t="str">
        <f>'Data entry'!EL112</f>
        <v>6. children living with disabled caregivers</v>
      </c>
      <c r="M128" s="33" t="str">
        <f>'Data entry'!EL113</f>
        <v>Response not clear</v>
      </c>
      <c r="N128" s="371"/>
      <c r="O128" s="371"/>
      <c r="P128" s="371"/>
      <c r="R128" s="371"/>
      <c r="V128" s="373"/>
      <c r="W128" s="377"/>
      <c r="X128" s="377"/>
      <c r="Y128" s="377"/>
      <c r="Z128" s="377"/>
    </row>
    <row r="129" spans="1:37" ht="13.5" customHeight="1" x14ac:dyDescent="0.3">
      <c r="A129" s="665"/>
      <c r="B129" s="618"/>
      <c r="C129" s="634"/>
      <c r="D129" s="405" t="str">
        <f>IF('Data entry'!$C$2&gt;0,SUBTOTAL(3,('Data entry'!EL$6:EL$105))/ 'Data entry'!$C$2,"-")</f>
        <v>-</v>
      </c>
      <c r="E129" s="358"/>
      <c r="F129" s="375" t="s">
        <v>28</v>
      </c>
      <c r="G129" s="376">
        <f ca="1">SUMPRODUCT(('Data entry'!$EL$6:$EL$105=INDEX(INDIRECT(ADDRESS(ROW()-1,COLUMN())),0))*SUBTOTAL(3,OFFSET('Data entry'!$A$6,ROW('Data entry'!$A$6:'Data entry'!$A$105)-ROW('Data entry'!$A$6),)))</f>
        <v>0</v>
      </c>
      <c r="H129" s="376">
        <f ca="1">SUMPRODUCT(('Data entry'!$EL$6:$EL$105=INDEX(INDIRECT(ADDRESS(ROW()-1,COLUMN())),0))*SUBTOTAL(3,OFFSET('Data entry'!$A$6,ROW('Data entry'!$A$6:'Data entry'!$A$105)-ROW('Data entry'!$A$6),)))</f>
        <v>0</v>
      </c>
      <c r="I129" s="376">
        <f ca="1">SUMPRODUCT(('Data entry'!$EL$6:$EL$105=INDEX(INDIRECT(ADDRESS(ROW()-1,COLUMN())),0))*SUBTOTAL(3,OFFSET('Data entry'!$A$6,ROW('Data entry'!$A$6:'Data entry'!$A$105)-ROW('Data entry'!$A$6),)))</f>
        <v>0</v>
      </c>
      <c r="J129" s="376">
        <f ca="1">SUMPRODUCT(('Data entry'!$EL$6:$EL$105=INDEX(INDIRECT(ADDRESS(ROW()-1,COLUMN())),0))*SUBTOTAL(3,OFFSET('Data entry'!$A$6,ROW('Data entry'!$A$6:'Data entry'!$A$105)-ROW('Data entry'!$A$6),)))</f>
        <v>0</v>
      </c>
      <c r="K129" s="376">
        <f ca="1">SUMPRODUCT(('Data entry'!$EL$6:$EL$105=INDEX(INDIRECT(ADDRESS(ROW()-1,COLUMN())),0))*SUBTOTAL(3,OFFSET('Data entry'!$A$6,ROW('Data entry'!$A$6:'Data entry'!$A$105)-ROW('Data entry'!$A$6),)))</f>
        <v>0</v>
      </c>
      <c r="L129" s="376">
        <f ca="1">SUMPRODUCT(('Data entry'!$EL$6:$EL$105=INDEX(INDIRECT(ADDRESS(ROW()-1,COLUMN())),0))*SUBTOTAL(3,OFFSET('Data entry'!$A$6,ROW('Data entry'!$A$6:'Data entry'!$A$105)-ROW('Data entry'!$A$6),)))</f>
        <v>0</v>
      </c>
      <c r="M129" s="376">
        <f ca="1">SUMPRODUCT(('Data entry'!$EL$6:$EL$105=INDEX(INDIRECT(ADDRESS(ROW()-1,COLUMN())),0))*SUBTOTAL(3,OFFSET('Data entry'!$A$6,ROW('Data entry'!$A$6:'Data entry'!$A$105)-ROW('Data entry'!$A$6),)))</f>
        <v>0</v>
      </c>
      <c r="N129" s="371"/>
      <c r="O129" s="371"/>
      <c r="P129" s="371"/>
      <c r="Q129" s="391"/>
      <c r="R129" s="371"/>
      <c r="S129" s="392"/>
      <c r="T129" s="391"/>
      <c r="U129" s="392"/>
      <c r="V129" s="373"/>
      <c r="W129" s="392"/>
      <c r="X129" s="392"/>
      <c r="Y129" s="392"/>
      <c r="Z129" s="392"/>
      <c r="AA129" s="392"/>
      <c r="AB129" s="392"/>
      <c r="AC129" s="392"/>
      <c r="AD129" s="392"/>
      <c r="AE129" s="392"/>
      <c r="AF129" s="392"/>
    </row>
    <row r="130" spans="1:37" ht="14.25" customHeight="1" thickBot="1" x14ac:dyDescent="0.35">
      <c r="A130" s="666"/>
      <c r="B130" s="619"/>
      <c r="C130" s="635"/>
      <c r="D130" s="411"/>
      <c r="E130" s="358"/>
      <c r="F130" s="378" t="s">
        <v>25</v>
      </c>
      <c r="G130" s="35" t="e">
        <f ca="1">INDIRECT(ADDRESS(ROW()-1,COLUMN()))/($D129*'Data entry'!$C$2)</f>
        <v>#VALUE!</v>
      </c>
      <c r="H130" s="35" t="e">
        <f ca="1">INDIRECT(ADDRESS(ROW()-1,COLUMN()))/($D129*'Data entry'!$C$2)</f>
        <v>#VALUE!</v>
      </c>
      <c r="I130" s="35" t="e">
        <f ca="1">INDIRECT(ADDRESS(ROW()-1,COLUMN()))/($D129*'Data entry'!$C$2)</f>
        <v>#VALUE!</v>
      </c>
      <c r="J130" s="35" t="e">
        <f ca="1">INDIRECT(ADDRESS(ROW()-1,COLUMN()))/($D129*'Data entry'!$C$2)</f>
        <v>#VALUE!</v>
      </c>
      <c r="K130" s="35" t="e">
        <f ca="1">INDIRECT(ADDRESS(ROW()-1,COLUMN()))/($D129*'Data entry'!$C$2)</f>
        <v>#VALUE!</v>
      </c>
      <c r="L130" s="35" t="e">
        <f ca="1">INDIRECT(ADDRESS(ROW()-1,COLUMN()))/($D129*'Data entry'!$C$2)</f>
        <v>#VALUE!</v>
      </c>
      <c r="M130" s="35" t="e">
        <f ca="1">INDIRECT(ADDRESS(ROW()-1,COLUMN()))/($D129*'Data entry'!$C$2)</f>
        <v>#VALUE!</v>
      </c>
      <c r="N130" s="372"/>
      <c r="O130" s="372"/>
      <c r="P130" s="372"/>
      <c r="R130" s="372"/>
      <c r="V130" s="373"/>
      <c r="W130" s="377"/>
      <c r="X130" s="377"/>
      <c r="Y130" s="377"/>
      <c r="Z130" s="377"/>
    </row>
    <row r="131" spans="1:37" ht="39" x14ac:dyDescent="0.3">
      <c r="A131" s="664" t="str">
        <f>'Data entry'!EM1</f>
        <v>6. Access to Information</v>
      </c>
      <c r="B131" s="617" t="str">
        <f>'Data entry'!EM2</f>
        <v>Q6</v>
      </c>
      <c r="C131" s="608" t="str">
        <f>'Data entry'!EM4</f>
        <v>Main sources used by the community to acquire information</v>
      </c>
      <c r="D131" s="361" t="s">
        <v>51</v>
      </c>
      <c r="E131" s="358"/>
      <c r="F131" s="398"/>
      <c r="G131" s="33" t="str">
        <f>'Data entry'!EM107</f>
        <v>1. Radio</v>
      </c>
      <c r="H131" s="33" t="str">
        <f>'Data entry'!EM108</f>
        <v>2. TV</v>
      </c>
      <c r="I131" s="115" t="str">
        <f>'Data entry'!EM109</f>
        <v>3. Newspapers/magazines</v>
      </c>
      <c r="J131" s="115" t="str">
        <f>'Data entry'!EM110</f>
        <v>4. telephone / voice call</v>
      </c>
      <c r="K131" s="33" t="str">
        <f>'Data entry'!EM111</f>
        <v>5. SMS</v>
      </c>
      <c r="L131" s="33" t="str">
        <f>'Data entry'!EM112</f>
        <v>6. internet</v>
      </c>
      <c r="M131" s="33" t="str">
        <f>'Data entry'!EM113</f>
        <v>7. Noticeboards and posters</v>
      </c>
      <c r="N131" s="33" t="str">
        <f>'Data entry'!EM114</f>
        <v>8. Community leader</v>
      </c>
      <c r="O131" s="115" t="str">
        <f>'Data entry'!EM115</f>
        <v>9. Friends, neighbours and family</v>
      </c>
      <c r="P131" s="33" t="str">
        <f>'Data entry'!EM116</f>
        <v>10. Religious leader</v>
      </c>
      <c r="Q131" s="33" t="str">
        <f>'Data entry'!EM117</f>
        <v>11. Government official</v>
      </c>
      <c r="R131" s="33" t="str">
        <f>'Data entry'!EM118</f>
        <v>12. Military official</v>
      </c>
      <c r="S131" s="33" t="str">
        <f>'Data entry'!EM119</f>
        <v>13. Aid workers</v>
      </c>
      <c r="T131" s="33" t="str">
        <f>'Data entry'!EM120</f>
        <v>Response not clear</v>
      </c>
      <c r="U131" s="383"/>
      <c r="V131" s="384"/>
      <c r="W131" s="373"/>
      <c r="X131" s="377"/>
      <c r="Y131" s="377"/>
      <c r="Z131" s="377"/>
    </row>
    <row r="132" spans="1:37" ht="13.5" customHeight="1" x14ac:dyDescent="0.3">
      <c r="A132" s="665"/>
      <c r="B132" s="618"/>
      <c r="C132" s="634"/>
      <c r="D132" s="405" t="str">
        <f>IF('Data entry'!$C$2&gt;0,SUBTOTAL(3,('Data entry'!EM$6:EM$105))/ 'Data entry'!$C$2,"-")</f>
        <v>-</v>
      </c>
      <c r="E132" s="358"/>
      <c r="F132" s="375" t="s">
        <v>32</v>
      </c>
      <c r="G132" s="376">
        <f ca="1">SUMPRODUCT(('Data entry'!$EM$6:$EO$105=INDEX(INDIRECT(ADDRESS(ROW()-1,COLUMN())),0))*SUBTOTAL(3,OFFSET('Data entry'!$A$6,ROW('Data entry'!$A$6:'Data entry'!$A$105)-ROW('Data entry'!$A$6),)))</f>
        <v>0</v>
      </c>
      <c r="H132" s="376">
        <f ca="1">SUMPRODUCT(('Data entry'!$EM$6:$EO$105=INDEX(INDIRECT(ADDRESS(ROW()-1,COLUMN())),0))*SUBTOTAL(3,OFFSET('Data entry'!$A$6,ROW('Data entry'!$A$6:'Data entry'!$A$105)-ROW('Data entry'!$A$6),)))</f>
        <v>0</v>
      </c>
      <c r="I132" s="376">
        <f ca="1">SUMPRODUCT(('Data entry'!$EM$6:$EO$105=INDEX(INDIRECT(ADDRESS(ROW()-1,COLUMN())),0))*SUBTOTAL(3,OFFSET('Data entry'!$A$6,ROW('Data entry'!$A$6:'Data entry'!$A$105)-ROW('Data entry'!$A$6),)))</f>
        <v>0</v>
      </c>
      <c r="J132" s="376">
        <f ca="1">SUMPRODUCT(('Data entry'!$EM$6:$EO$105=INDEX(INDIRECT(ADDRESS(ROW()-1,COLUMN())),0))*SUBTOTAL(3,OFFSET('Data entry'!$A$6,ROW('Data entry'!$A$6:'Data entry'!$A$105)-ROW('Data entry'!$A$6),)))</f>
        <v>0</v>
      </c>
      <c r="K132" s="376">
        <f ca="1">SUMPRODUCT(('Data entry'!$EM$6:$EO$105=INDEX(INDIRECT(ADDRESS(ROW()-1,COLUMN())),0))*SUBTOTAL(3,OFFSET('Data entry'!$A$6,ROW('Data entry'!$A$6:'Data entry'!$A$105)-ROW('Data entry'!$A$6),)))</f>
        <v>0</v>
      </c>
      <c r="L132" s="376">
        <f ca="1">SUMPRODUCT(('Data entry'!$EM$6:$EO$105=INDEX(INDIRECT(ADDRESS(ROW()-1,COLUMN())),0))*SUBTOTAL(3,OFFSET('Data entry'!$A$6,ROW('Data entry'!$A$6:'Data entry'!$A$105)-ROW('Data entry'!$A$6),)))</f>
        <v>0</v>
      </c>
      <c r="M132" s="376">
        <f ca="1">SUMPRODUCT(('Data entry'!$EM$6:$EO$105=INDEX(INDIRECT(ADDRESS(ROW()-1,COLUMN())),0))*SUBTOTAL(3,OFFSET('Data entry'!$A$6,ROW('Data entry'!$A$6:'Data entry'!$A$105)-ROW('Data entry'!$A$6),)))</f>
        <v>0</v>
      </c>
      <c r="N132" s="376">
        <f ca="1">SUMPRODUCT(('Data entry'!$EM$6:$EO$105=INDEX(INDIRECT(ADDRESS(ROW()-1,COLUMN())),0))*SUBTOTAL(3,OFFSET('Data entry'!$A$6,ROW('Data entry'!$A$6:'Data entry'!$A$105)-ROW('Data entry'!$A$6),)))</f>
        <v>0</v>
      </c>
      <c r="O132" s="376">
        <f ca="1">SUMPRODUCT(('Data entry'!$EM$6:$EO$105=INDEX(INDIRECT(ADDRESS(ROW()-1,COLUMN())),0))*SUBTOTAL(3,OFFSET('Data entry'!$A$6,ROW('Data entry'!$A$6:'Data entry'!$A$105)-ROW('Data entry'!$A$6),)))</f>
        <v>0</v>
      </c>
      <c r="P132" s="376">
        <f ca="1">SUMPRODUCT(('Data entry'!$EM$6:$EO$105=INDEX(INDIRECT(ADDRESS(ROW()-1,COLUMN())),0))*SUBTOTAL(3,OFFSET('Data entry'!$A$6,ROW('Data entry'!$A$6:'Data entry'!$A$105)-ROW('Data entry'!$A$6),)))</f>
        <v>0</v>
      </c>
      <c r="Q132" s="376">
        <f ca="1">SUMPRODUCT(('Data entry'!$EM$6:$EO$105=INDEX(INDIRECT(ADDRESS(ROW()-1,COLUMN())),0))*SUBTOTAL(3,OFFSET('Data entry'!$A$6,ROW('Data entry'!$A$6:'Data entry'!$A$105)-ROW('Data entry'!$A$6),)))</f>
        <v>0</v>
      </c>
      <c r="R132" s="376">
        <f ca="1">SUMPRODUCT(('Data entry'!$EM$6:$EO$105=INDEX(INDIRECT(ADDRESS(ROW()-1,COLUMN())),0))*SUBTOTAL(3,OFFSET('Data entry'!$A$6,ROW('Data entry'!$A$6:'Data entry'!$A$105)-ROW('Data entry'!$A$6),)))</f>
        <v>0</v>
      </c>
      <c r="S132" s="376">
        <f ca="1">SUMPRODUCT(('Data entry'!$EM$6:$EO$105=INDEX(INDIRECT(ADDRESS(ROW()-1,COLUMN())),0))*SUBTOTAL(3,OFFSET('Data entry'!$A$6,ROW('Data entry'!$A$6:'Data entry'!$A$105)-ROW('Data entry'!$A$6),)))</f>
        <v>0</v>
      </c>
      <c r="T132" s="376">
        <f ca="1">SUMPRODUCT(('Data entry'!$EM$6:$EO$105=INDEX(INDIRECT(ADDRESS(ROW()-1,COLUMN())),0))*SUBTOTAL(3,OFFSET('Data entry'!$A$6,ROW('Data entry'!$A$6:'Data entry'!$A$105)-ROW('Data entry'!$A$6),)))</f>
        <v>0</v>
      </c>
      <c r="U132" s="383"/>
      <c r="V132" s="384"/>
      <c r="W132" s="373"/>
      <c r="X132" s="392"/>
      <c r="Y132" s="391"/>
      <c r="Z132" s="392"/>
      <c r="AA132" s="392"/>
      <c r="AB132" s="392"/>
      <c r="AC132" s="392"/>
      <c r="AD132" s="392"/>
      <c r="AE132" s="392"/>
      <c r="AF132" s="392"/>
      <c r="AG132" s="392"/>
      <c r="AH132" s="392"/>
      <c r="AI132" s="392"/>
      <c r="AJ132" s="392"/>
      <c r="AK132" s="392"/>
    </row>
    <row r="133" spans="1:37" ht="14.25" customHeight="1" thickBot="1" x14ac:dyDescent="0.35">
      <c r="A133" s="666"/>
      <c r="B133" s="619"/>
      <c r="C133" s="635"/>
      <c r="D133" s="411"/>
      <c r="E133" s="358"/>
      <c r="F133" s="378" t="s">
        <v>25</v>
      </c>
      <c r="G133" s="35" t="e">
        <f ca="1">INDIRECT(ADDRESS(ROW()-1,COLUMN()))/($D132*'Data entry'!$C$2)</f>
        <v>#VALUE!</v>
      </c>
      <c r="H133" s="35" t="e">
        <f ca="1">INDIRECT(ADDRESS(ROW()-1,COLUMN()))/($D132*'Data entry'!$C$2)</f>
        <v>#VALUE!</v>
      </c>
      <c r="I133" s="35" t="e">
        <f ca="1">INDIRECT(ADDRESS(ROW()-1,COLUMN()))/($D132*'Data entry'!$C$2)</f>
        <v>#VALUE!</v>
      </c>
      <c r="J133" s="35" t="e">
        <f ca="1">INDIRECT(ADDRESS(ROW()-1,COLUMN()))/($D132*'Data entry'!$C$2)</f>
        <v>#VALUE!</v>
      </c>
      <c r="K133" s="35" t="e">
        <f ca="1">INDIRECT(ADDRESS(ROW()-1,COLUMN()))/($D132*'Data entry'!$C$2)</f>
        <v>#VALUE!</v>
      </c>
      <c r="L133" s="35" t="e">
        <f ca="1">INDIRECT(ADDRESS(ROW()-1,COLUMN()))/($D132*'Data entry'!$C$2)</f>
        <v>#VALUE!</v>
      </c>
      <c r="M133" s="35" t="e">
        <f ca="1">INDIRECT(ADDRESS(ROW()-1,COLUMN()))/($D132*'Data entry'!$C$2)</f>
        <v>#VALUE!</v>
      </c>
      <c r="N133" s="35" t="e">
        <f ca="1">INDIRECT(ADDRESS(ROW()-1,COLUMN()))/($D132*'Data entry'!$C$2)</f>
        <v>#VALUE!</v>
      </c>
      <c r="O133" s="35" t="e">
        <f ca="1">INDIRECT(ADDRESS(ROW()-1,COLUMN()))/($D132*'Data entry'!$C$2)</f>
        <v>#VALUE!</v>
      </c>
      <c r="P133" s="35" t="e">
        <f ca="1">INDIRECT(ADDRESS(ROW()-1,COLUMN()))/($D132*'Data entry'!$C$2)</f>
        <v>#VALUE!</v>
      </c>
      <c r="Q133" s="35" t="e">
        <f ca="1">INDIRECT(ADDRESS(ROW()-1,COLUMN()))/($D132*'Data entry'!$C$2)</f>
        <v>#VALUE!</v>
      </c>
      <c r="R133" s="35" t="e">
        <f ca="1">INDIRECT(ADDRESS(ROW()-1,COLUMN()))/($D132*'Data entry'!$C$2)</f>
        <v>#VALUE!</v>
      </c>
      <c r="S133" s="35" t="e">
        <f ca="1">INDIRECT(ADDRESS(ROW()-1,COLUMN()))/($D132*'Data entry'!$C$2)</f>
        <v>#VALUE!</v>
      </c>
      <c r="T133" s="35" t="e">
        <f ca="1">INDIRECT(ADDRESS(ROW()-1,COLUMN()))/($D132*'Data entry'!$C$2)</f>
        <v>#VALUE!</v>
      </c>
      <c r="U133" s="383"/>
      <c r="V133" s="384"/>
      <c r="W133" s="373"/>
      <c r="X133" s="377"/>
      <c r="Y133" s="377"/>
      <c r="Z133" s="377"/>
    </row>
    <row r="134" spans="1:37" ht="15" customHeight="1" thickBot="1" x14ac:dyDescent="0.35">
      <c r="A134" s="664" t="str">
        <f>'Data entry'!EP1</f>
        <v>7. Child Labour</v>
      </c>
      <c r="B134" s="631" t="str">
        <f>'Data entry'!EP2</f>
        <v>Q7.1</v>
      </c>
      <c r="C134" s="678" t="str">
        <f>'Data entry'!EP4</f>
        <v>Children involved in types of work that are harsh and dangerous for them?</v>
      </c>
      <c r="D134" s="361" t="s">
        <v>51</v>
      </c>
      <c r="E134" s="358"/>
      <c r="F134" s="380"/>
      <c r="G134" s="33" t="str">
        <f>'Data entry'!EP107</f>
        <v>Yes</v>
      </c>
      <c r="H134" s="33" t="str">
        <f>'Data entry'!EP108</f>
        <v>No</v>
      </c>
      <c r="I134" s="33" t="str">
        <f>'Data entry'!EP109</f>
        <v>Response not clear</v>
      </c>
      <c r="J134" s="414"/>
      <c r="K134" s="388"/>
      <c r="L134" s="373"/>
      <c r="M134" s="373"/>
      <c r="N134" s="373"/>
      <c r="O134" s="373"/>
      <c r="P134" s="373"/>
      <c r="Q134" s="373"/>
      <c r="R134" s="373"/>
      <c r="S134" s="373"/>
      <c r="T134" s="373"/>
      <c r="U134" s="373"/>
      <c r="V134" s="373"/>
      <c r="W134" s="373"/>
      <c r="X134" s="373"/>
      <c r="Y134" s="373"/>
      <c r="Z134" s="377"/>
    </row>
    <row r="135" spans="1:37" ht="15" customHeight="1" thickBot="1" x14ac:dyDescent="0.35">
      <c r="A135" s="665"/>
      <c r="B135" s="632"/>
      <c r="C135" s="679"/>
      <c r="D135" s="405" t="str">
        <f>IF('Data entry'!$C$2&gt;0,SUBTOTAL(3,('Data entry'!EP$6:EP$105))/ 'Data entry'!$C$2,"-")</f>
        <v>-</v>
      </c>
      <c r="E135" s="358"/>
      <c r="F135" s="381" t="s">
        <v>28</v>
      </c>
      <c r="G135" s="376">
        <f ca="1">SUMPRODUCT(('Data entry'!$EP$6:$EP$105=INDEX(INDIRECT(ADDRESS(ROW()-1,COLUMN())),0))*SUBTOTAL(3,OFFSET('Data entry'!$A$6,ROW('Data entry'!$A$6:'Data entry'!$A$105)-ROW('Data entry'!$A$6),)))</f>
        <v>0</v>
      </c>
      <c r="H135" s="376">
        <f ca="1">SUMPRODUCT(('Data entry'!$EP$6:$EP$105=INDEX(INDIRECT(ADDRESS(ROW()-1,COLUMN())),0))*SUBTOTAL(3,OFFSET('Data entry'!$A$6,ROW('Data entry'!$A$6:'Data entry'!$A$105)-ROW('Data entry'!$A$6),)))</f>
        <v>0</v>
      </c>
      <c r="I135" s="376">
        <f ca="1">SUMPRODUCT(('Data entry'!$EP$6:$EP$105=INDEX(INDIRECT(ADDRESS(ROW()-1,COLUMN())),0))*SUBTOTAL(3,OFFSET('Data entry'!$A$6,ROW('Data entry'!$A$6:'Data entry'!$A$105)-ROW('Data entry'!$A$6),)))</f>
        <v>0</v>
      </c>
      <c r="J135" s="383"/>
      <c r="K135" s="388"/>
      <c r="L135" s="373"/>
      <c r="M135" s="373"/>
      <c r="N135" s="373"/>
      <c r="O135" s="373"/>
      <c r="P135" s="373"/>
      <c r="Q135" s="373"/>
      <c r="R135" s="373"/>
      <c r="S135" s="373"/>
      <c r="T135" s="373"/>
      <c r="U135" s="373"/>
      <c r="V135" s="373"/>
      <c r="W135" s="373"/>
      <c r="X135" s="373"/>
      <c r="Y135" s="373"/>
      <c r="Z135" s="377"/>
    </row>
    <row r="136" spans="1:37" ht="15" customHeight="1" thickBot="1" x14ac:dyDescent="0.35">
      <c r="A136" s="665"/>
      <c r="B136" s="632"/>
      <c r="C136" s="680"/>
      <c r="D136" s="411"/>
      <c r="E136" s="358"/>
      <c r="F136" s="382" t="s">
        <v>25</v>
      </c>
      <c r="G136" s="35" t="e">
        <f ca="1">INDIRECT(ADDRESS(ROW()-1,COLUMN()))/($D135*'Data entry'!$C$2)</f>
        <v>#VALUE!</v>
      </c>
      <c r="H136" s="35" t="e">
        <f ca="1">INDIRECT(ADDRESS(ROW()-1,COLUMN()))/($D135*'Data entry'!$C$2)</f>
        <v>#VALUE!</v>
      </c>
      <c r="I136" s="35" t="e">
        <f ca="1">INDIRECT(ADDRESS(ROW()-1,COLUMN()))/($D135*'Data entry'!$C$2)</f>
        <v>#VALUE!</v>
      </c>
      <c r="J136" s="415"/>
      <c r="K136" s="388"/>
      <c r="L136" s="397"/>
      <c r="M136" s="397"/>
      <c r="N136" s="373"/>
      <c r="O136" s="373"/>
      <c r="P136" s="373"/>
      <c r="Q136" s="373"/>
      <c r="R136" s="373"/>
      <c r="S136" s="373"/>
      <c r="T136" s="373"/>
      <c r="U136" s="373"/>
      <c r="V136" s="373"/>
      <c r="W136" s="373"/>
      <c r="X136" s="373"/>
      <c r="Y136" s="373"/>
      <c r="Z136" s="377"/>
    </row>
    <row r="137" spans="1:37" ht="38.25" customHeight="1" x14ac:dyDescent="0.3">
      <c r="A137" s="665"/>
      <c r="B137" s="628" t="str">
        <f>'Data entry'!EQ2</f>
        <v>Q7.1.1</v>
      </c>
      <c r="C137" s="608" t="str">
        <f>'Data entry'!EQ4</f>
        <v xml:space="preserve"> What types of work are these children involved in?</v>
      </c>
      <c r="D137" s="361" t="s">
        <v>51</v>
      </c>
      <c r="E137" s="358"/>
      <c r="F137" s="398"/>
      <c r="G137" s="106" t="str">
        <f>'Data entry'!EQ107</f>
        <v>1. Sexual transactions</v>
      </c>
      <c r="H137" s="106" t="str">
        <f>'Data entry'!EQ108</f>
        <v>2. Farm work</v>
      </c>
      <c r="I137" s="106" t="str">
        <f>'Data entry'!EQ109</f>
        <v>3. Factory work</v>
      </c>
      <c r="J137" s="106" t="str">
        <f>'Data entry'!EQ110</f>
        <v>4. Mining</v>
      </c>
      <c r="K137" s="106" t="str">
        <f>'Data entry'!EQ111</f>
        <v>5. Domestic labour</v>
      </c>
      <c r="L137" s="106" t="str">
        <f>'Data entry'!EQ112</f>
        <v>6. transporting people or goods</v>
      </c>
      <c r="M137" s="106" t="str">
        <f>'Data entry'!EQ113</f>
        <v>7. Other harsh and dangerous labour</v>
      </c>
      <c r="N137" s="106" t="str">
        <f>'Data entry'!EQ114</f>
        <v>Response not clear</v>
      </c>
      <c r="O137" s="383"/>
      <c r="Q137" s="371"/>
      <c r="S137" s="377"/>
      <c r="T137" s="373"/>
      <c r="U137" s="377"/>
      <c r="V137" s="377"/>
      <c r="W137" s="377"/>
      <c r="X137" s="377"/>
      <c r="Y137" s="377"/>
      <c r="Z137" s="377"/>
    </row>
    <row r="138" spans="1:37" ht="13.5" customHeight="1" x14ac:dyDescent="0.3">
      <c r="A138" s="665"/>
      <c r="B138" s="629"/>
      <c r="C138" s="609"/>
      <c r="D138" s="405" t="str">
        <f>IF('Data entry'!$C$2&gt;0,SUBTOTAL(3,('Data entry'!EQ$6:EQ$105))/ 'Data entry'!$C$2,"-")</f>
        <v>-</v>
      </c>
      <c r="E138" s="358"/>
      <c r="F138" s="375" t="s">
        <v>28</v>
      </c>
      <c r="G138" s="376">
        <f ca="1">SUMPRODUCT(('Data entry'!$EQ$6:$ES$105=INDEX(INDIRECT(ADDRESS(ROW()-1,COLUMN())),0))*SUBTOTAL(3,OFFSET('Data entry'!$A$6,ROW('Data entry'!$A$6:'Data entry'!$A$105)-ROW('Data entry'!$A$6),)))</f>
        <v>0</v>
      </c>
      <c r="H138" s="376">
        <f ca="1">SUMPRODUCT(('Data entry'!$EQ$6:$ES$105=INDEX(INDIRECT(ADDRESS(ROW()-1,COLUMN())),0))*SUBTOTAL(3,OFFSET('Data entry'!$A$6,ROW('Data entry'!$A$6:'Data entry'!$A$105)-ROW('Data entry'!$A$6),)))</f>
        <v>0</v>
      </c>
      <c r="I138" s="376">
        <f ca="1">SUMPRODUCT(('Data entry'!$EQ$6:$ES$105=INDEX(INDIRECT(ADDRESS(ROW()-1,COLUMN())),0))*SUBTOTAL(3,OFFSET('Data entry'!$A$6,ROW('Data entry'!$A$6:'Data entry'!$A$105)-ROW('Data entry'!$A$6),)))</f>
        <v>0</v>
      </c>
      <c r="J138" s="376">
        <f ca="1">SUMPRODUCT(('Data entry'!$EQ$6:$ES$105=INDEX(INDIRECT(ADDRESS(ROW()-1,COLUMN())),0))*SUBTOTAL(3,OFFSET('Data entry'!$A$6,ROW('Data entry'!$A$6:'Data entry'!$A$105)-ROW('Data entry'!$A$6),)))</f>
        <v>0</v>
      </c>
      <c r="K138" s="376">
        <f ca="1">SUMPRODUCT(('Data entry'!$EQ$6:$ES$105=INDEX(INDIRECT(ADDRESS(ROW()-1,COLUMN())),0))*SUBTOTAL(3,OFFSET('Data entry'!$A$6,ROW('Data entry'!$A$6:'Data entry'!$A$105)-ROW('Data entry'!$A$6),)))</f>
        <v>0</v>
      </c>
      <c r="L138" s="376">
        <f ca="1">SUMPRODUCT(('Data entry'!$EQ$6:$ES$105=INDEX(INDIRECT(ADDRESS(ROW()-1,COLUMN())),0))*SUBTOTAL(3,OFFSET('Data entry'!$A$6,ROW('Data entry'!$A$6:'Data entry'!$A$105)-ROW('Data entry'!$A$6),)))</f>
        <v>0</v>
      </c>
      <c r="M138" s="376">
        <f ca="1">SUMPRODUCT(('Data entry'!$EQ$6:$ES$105=INDEX(INDIRECT(ADDRESS(ROW()-1,COLUMN())),0))*SUBTOTAL(3,OFFSET('Data entry'!$A$6,ROW('Data entry'!$A$6:'Data entry'!$A$105)-ROW('Data entry'!$A$6),)))</f>
        <v>0</v>
      </c>
      <c r="N138" s="376">
        <f ca="1">SUMPRODUCT(('Data entry'!$EQ$6:$ES$105=INDEX(INDIRECT(ADDRESS(ROW()-1,COLUMN())),0))*SUBTOTAL(3,OFFSET('Data entry'!$A$6,ROW('Data entry'!$A$6:'Data entry'!$A$105)-ROW('Data entry'!$A$6),)))</f>
        <v>0</v>
      </c>
      <c r="O138" s="383"/>
      <c r="P138" s="391"/>
      <c r="Q138" s="371"/>
      <c r="R138" s="392"/>
      <c r="S138" s="392"/>
      <c r="T138" s="373"/>
      <c r="U138" s="392"/>
      <c r="V138" s="392"/>
      <c r="W138" s="392"/>
      <c r="X138" s="377"/>
      <c r="Y138" s="377"/>
      <c r="Z138" s="377"/>
    </row>
    <row r="139" spans="1:37" ht="14.25" customHeight="1" thickBot="1" x14ac:dyDescent="0.35">
      <c r="A139" s="665"/>
      <c r="B139" s="630"/>
      <c r="C139" s="610"/>
      <c r="D139" s="411"/>
      <c r="E139" s="358"/>
      <c r="F139" s="378" t="s">
        <v>25</v>
      </c>
      <c r="G139" s="35" t="e">
        <f ca="1">INDIRECT(ADDRESS(ROW()-1,COLUMN()))/($D138*'Data entry'!$C$2)</f>
        <v>#VALUE!</v>
      </c>
      <c r="H139" s="35" t="e">
        <f ca="1">INDIRECT(ADDRESS(ROW()-1,COLUMN()))/($D138*'Data entry'!$C$2)</f>
        <v>#VALUE!</v>
      </c>
      <c r="I139" s="35" t="e">
        <f ca="1">INDIRECT(ADDRESS(ROW()-1,COLUMN()))/($D138*'Data entry'!$C$2)</f>
        <v>#VALUE!</v>
      </c>
      <c r="J139" s="35" t="e">
        <f ca="1">INDIRECT(ADDRESS(ROW()-1,COLUMN()))/($D138*'Data entry'!$C$2)</f>
        <v>#VALUE!</v>
      </c>
      <c r="K139" s="35" t="e">
        <f ca="1">INDIRECT(ADDRESS(ROW()-1,COLUMN()))/($D138*'Data entry'!$C$2)</f>
        <v>#VALUE!</v>
      </c>
      <c r="L139" s="35" t="e">
        <f ca="1">INDIRECT(ADDRESS(ROW()-1,COLUMN()))/($D138*'Data entry'!$C$2)</f>
        <v>#VALUE!</v>
      </c>
      <c r="M139" s="35" t="e">
        <f ca="1">INDIRECT(ADDRESS(ROW()-1,COLUMN()))/($D138*'Data entry'!$C$2)</f>
        <v>#VALUE!</v>
      </c>
      <c r="N139" s="35" t="e">
        <f ca="1">INDIRECT(ADDRESS(ROW()-1,COLUMN()))/($D138*'Data entry'!$C$2)</f>
        <v>#VALUE!</v>
      </c>
      <c r="O139" s="383"/>
      <c r="Q139" s="372"/>
      <c r="S139" s="377"/>
      <c r="T139" s="373"/>
      <c r="U139" s="377"/>
      <c r="V139" s="377"/>
      <c r="W139" s="377"/>
      <c r="X139" s="377"/>
      <c r="Y139" s="377"/>
      <c r="Z139" s="377"/>
    </row>
    <row r="140" spans="1:37" ht="15" customHeight="1" thickBot="1" x14ac:dyDescent="0.35">
      <c r="A140" s="665"/>
      <c r="B140" s="631" t="str">
        <f>'Data entry'!EV2</f>
        <v>Q7.2.1</v>
      </c>
      <c r="C140" s="678" t="str">
        <f>'Data entry'!EV4</f>
        <v>Estimated # of these children in or around the camp?</v>
      </c>
      <c r="D140" s="361" t="s">
        <v>51</v>
      </c>
      <c r="E140" s="358"/>
      <c r="F140" s="380"/>
      <c r="G140" s="34" t="str">
        <f>'Data entry'!EV107</f>
        <v>1-5</v>
      </c>
      <c r="H140" s="34" t="str">
        <f>'Data entry'!EV108</f>
        <v>6-10</v>
      </c>
      <c r="I140" s="34" t="str">
        <f>'Data entry'!EV109</f>
        <v>11-20</v>
      </c>
      <c r="J140" s="34" t="str">
        <f>'Data entry'!EV110</f>
        <v>21-50</v>
      </c>
      <c r="K140" s="34" t="str">
        <f>'Data entry'!EV111</f>
        <v>&gt;50</v>
      </c>
      <c r="L140" s="34" t="str">
        <f>'Data entry'!EV112</f>
        <v>Response not clear</v>
      </c>
      <c r="M140" s="414"/>
      <c r="N140" s="388"/>
      <c r="O140" s="373"/>
      <c r="P140" s="373"/>
      <c r="Q140" s="373"/>
      <c r="R140" s="373"/>
      <c r="S140" s="373"/>
      <c r="T140" s="373"/>
      <c r="U140" s="373"/>
      <c r="V140" s="373"/>
      <c r="W140" s="373"/>
      <c r="X140" s="373"/>
      <c r="Y140" s="373"/>
      <c r="Z140" s="373"/>
      <c r="AA140" s="373"/>
      <c r="AB140" s="373"/>
      <c r="AC140" s="377"/>
    </row>
    <row r="141" spans="1:37" ht="15" customHeight="1" thickBot="1" x14ac:dyDescent="0.35">
      <c r="A141" s="665"/>
      <c r="B141" s="632"/>
      <c r="C141" s="679"/>
      <c r="D141" s="405" t="str">
        <f>IF('Data entry'!$C$2&gt;0,SUBTOTAL(3,('Data entry'!EV$6:EV$105))/ 'Data entry'!$C$2,"-")</f>
        <v>-</v>
      </c>
      <c r="E141" s="358"/>
      <c r="F141" s="381" t="s">
        <v>28</v>
      </c>
      <c r="G141" s="376">
        <f ca="1">SUMPRODUCT(('Data entry'!$EV$6:$EV$105=INDEX(INDIRECT(ADDRESS(ROW()-1,COLUMN())),0))*SUBTOTAL(3,OFFSET('Data entry'!$A$6,ROW('Data entry'!$A$6:'Data entry'!$A$105)-ROW('Data entry'!$A$6),)))</f>
        <v>0</v>
      </c>
      <c r="H141" s="376">
        <f ca="1">SUMPRODUCT(('Data entry'!$EV$6:$EV$105=INDEX(INDIRECT(ADDRESS(ROW()-1,COLUMN())),0))*SUBTOTAL(3,OFFSET('Data entry'!$A$6,ROW('Data entry'!$A$6:'Data entry'!$A$105)-ROW('Data entry'!$A$6),)))</f>
        <v>0</v>
      </c>
      <c r="I141" s="376">
        <f ca="1">SUMPRODUCT(('Data entry'!$EV$6:$EV$105=INDEX(INDIRECT(ADDRESS(ROW()-1,COLUMN())),0))*SUBTOTAL(3,OFFSET('Data entry'!$A$6,ROW('Data entry'!$A$6:'Data entry'!$A$105)-ROW('Data entry'!$A$6),)))</f>
        <v>0</v>
      </c>
      <c r="J141" s="376">
        <f ca="1">SUMPRODUCT(('Data entry'!$EV$6:$EV$105=INDEX(INDIRECT(ADDRESS(ROW()-1,COLUMN())),0))*SUBTOTAL(3,OFFSET('Data entry'!$A$6,ROW('Data entry'!$A$6:'Data entry'!$A$105)-ROW('Data entry'!$A$6),)))</f>
        <v>0</v>
      </c>
      <c r="K141" s="376">
        <f ca="1">SUMPRODUCT(('Data entry'!$EV$6:$EV$105=INDEX(INDIRECT(ADDRESS(ROW()-1,COLUMN())),0))*SUBTOTAL(3,OFFSET('Data entry'!$A$6,ROW('Data entry'!$A$6:'Data entry'!$A$105)-ROW('Data entry'!$A$6),)))</f>
        <v>0</v>
      </c>
      <c r="L141" s="376">
        <f ca="1">SUMPRODUCT(('Data entry'!$EV$6:$EV$105=INDEX(INDIRECT(ADDRESS(ROW()-1,COLUMN())),0))*SUBTOTAL(3,OFFSET('Data entry'!$A$6,ROW('Data entry'!$A$6:'Data entry'!$A$105)-ROW('Data entry'!$A$6),)))</f>
        <v>0</v>
      </c>
      <c r="M141" s="383"/>
      <c r="N141" s="388"/>
      <c r="O141" s="373"/>
      <c r="P141" s="373"/>
      <c r="Q141" s="373"/>
      <c r="R141" s="373"/>
      <c r="S141" s="373"/>
      <c r="T141" s="373"/>
      <c r="U141" s="373"/>
      <c r="V141" s="373"/>
      <c r="W141" s="373"/>
      <c r="X141" s="373"/>
      <c r="Y141" s="373"/>
      <c r="Z141" s="373"/>
      <c r="AA141" s="373"/>
      <c r="AB141" s="373"/>
      <c r="AC141" s="377"/>
    </row>
    <row r="142" spans="1:37" ht="15" customHeight="1" thickBot="1" x14ac:dyDescent="0.35">
      <c r="A142" s="665"/>
      <c r="B142" s="632"/>
      <c r="C142" s="680"/>
      <c r="D142" s="411"/>
      <c r="E142" s="358"/>
      <c r="F142" s="382" t="s">
        <v>25</v>
      </c>
      <c r="G142" s="35" t="e">
        <f ca="1">INDIRECT(ADDRESS(ROW()-1,COLUMN()))/($D141*'Data entry'!$C$2)</f>
        <v>#VALUE!</v>
      </c>
      <c r="H142" s="35" t="e">
        <f ca="1">INDIRECT(ADDRESS(ROW()-1,COLUMN()))/($D141*'Data entry'!$C$2)</f>
        <v>#VALUE!</v>
      </c>
      <c r="I142" s="35" t="e">
        <f ca="1">INDIRECT(ADDRESS(ROW()-1,COLUMN()))/($D141*'Data entry'!$C$2)</f>
        <v>#VALUE!</v>
      </c>
      <c r="J142" s="35" t="e">
        <f ca="1">INDIRECT(ADDRESS(ROW()-1,COLUMN()))/($D141*'Data entry'!$C$2)</f>
        <v>#VALUE!</v>
      </c>
      <c r="K142" s="35" t="e">
        <f ca="1">INDIRECT(ADDRESS(ROW()-1,COLUMN()))/($D141*'Data entry'!$C$2)</f>
        <v>#VALUE!</v>
      </c>
      <c r="L142" s="35" t="e">
        <f ca="1">INDIRECT(ADDRESS(ROW()-1,COLUMN()))/($D141*'Data entry'!$C$2)</f>
        <v>#VALUE!</v>
      </c>
      <c r="M142" s="415"/>
      <c r="N142" s="388"/>
      <c r="O142" s="397"/>
      <c r="P142" s="397"/>
      <c r="Q142" s="373"/>
      <c r="R142" s="373"/>
      <c r="S142" s="373"/>
      <c r="T142" s="373"/>
      <c r="U142" s="373"/>
      <c r="V142" s="373"/>
      <c r="W142" s="373"/>
      <c r="X142" s="373"/>
      <c r="Y142" s="373"/>
      <c r="Z142" s="373"/>
      <c r="AA142" s="373"/>
      <c r="AB142" s="373"/>
      <c r="AC142" s="377"/>
    </row>
    <row r="143" spans="1:37" ht="15.75" customHeight="1" thickBot="1" x14ac:dyDescent="0.35">
      <c r="A143" s="665"/>
      <c r="B143" s="631" t="str">
        <f>'Data entry'!EW2</f>
        <v>Q7.2.2</v>
      </c>
      <c r="C143" s="678" t="str">
        <f>'Data entry'!EW4</f>
        <v xml:space="preserve">Has the number of children who are invovled in harsh and dangerous work  increased? </v>
      </c>
      <c r="D143" s="361" t="s">
        <v>51</v>
      </c>
      <c r="E143" s="358"/>
      <c r="F143" s="380"/>
      <c r="G143" s="33" t="str">
        <f>'Data entry'!EW107</f>
        <v>Yes</v>
      </c>
      <c r="H143" s="33" t="str">
        <f>'Data entry'!EW108</f>
        <v>No</v>
      </c>
      <c r="I143" s="33" t="str">
        <f>'Data entry'!EW109</f>
        <v>Response not clear</v>
      </c>
      <c r="J143" s="414"/>
      <c r="K143" s="388"/>
      <c r="L143" s="373"/>
      <c r="M143" s="373"/>
      <c r="N143" s="373"/>
      <c r="O143" s="373"/>
      <c r="P143" s="373"/>
      <c r="Q143" s="373"/>
      <c r="R143" s="373"/>
      <c r="S143" s="373"/>
      <c r="T143" s="373"/>
      <c r="U143" s="373"/>
      <c r="V143" s="373"/>
      <c r="W143" s="373"/>
      <c r="X143" s="373"/>
      <c r="Y143" s="373"/>
      <c r="Z143" s="377"/>
    </row>
    <row r="144" spans="1:37" ht="15.75" customHeight="1" thickBot="1" x14ac:dyDescent="0.35">
      <c r="A144" s="665"/>
      <c r="B144" s="632"/>
      <c r="C144" s="679"/>
      <c r="D144" s="405" t="str">
        <f>IF('Data entry'!$C$2&gt;0,SUBTOTAL(3,('Data entry'!EW$6:EW$105))/ 'Data entry'!$C$2,"-")</f>
        <v>-</v>
      </c>
      <c r="E144" s="358"/>
      <c r="F144" s="381" t="s">
        <v>28</v>
      </c>
      <c r="G144" s="376">
        <f ca="1">SUMPRODUCT(('Data entry'!$EW$6:$EW$105=INDEX(INDIRECT(ADDRESS(ROW()-1,COLUMN())),0))*SUBTOTAL(3,OFFSET('Data entry'!$A$6,ROW('Data entry'!$A$6:'Data entry'!$A$105)-ROW('Data entry'!$A$6),)))</f>
        <v>0</v>
      </c>
      <c r="H144" s="376">
        <f ca="1">SUMPRODUCT(('Data entry'!$EW$6:$EW$105=INDEX(INDIRECT(ADDRESS(ROW()-1,COLUMN())),0))*SUBTOTAL(3,OFFSET('Data entry'!$A$6,ROW('Data entry'!$A$6:'Data entry'!$A$105)-ROW('Data entry'!$A$6),)))</f>
        <v>0</v>
      </c>
      <c r="I144" s="376">
        <f ca="1">SUMPRODUCT(('Data entry'!$EW$6:$EW$105=INDEX(INDIRECT(ADDRESS(ROW()-1,COLUMN())),0))*SUBTOTAL(3,OFFSET('Data entry'!$A$6,ROW('Data entry'!$A$6:'Data entry'!$A$105)-ROW('Data entry'!$A$6),)))</f>
        <v>0</v>
      </c>
      <c r="J144" s="383"/>
      <c r="K144" s="388"/>
      <c r="L144" s="373"/>
      <c r="M144" s="373"/>
      <c r="N144" s="373"/>
      <c r="O144" s="373"/>
      <c r="P144" s="373"/>
      <c r="Q144" s="373"/>
      <c r="R144" s="373"/>
      <c r="S144" s="373"/>
      <c r="T144" s="373"/>
      <c r="U144" s="373"/>
      <c r="V144" s="373"/>
      <c r="W144" s="373"/>
      <c r="X144" s="373"/>
      <c r="Y144" s="373"/>
      <c r="Z144" s="377"/>
    </row>
    <row r="145" spans="1:26" ht="15.75" customHeight="1" thickBot="1" x14ac:dyDescent="0.35">
      <c r="A145" s="665"/>
      <c r="B145" s="632"/>
      <c r="C145" s="680"/>
      <c r="D145" s="411"/>
      <c r="E145" s="358"/>
      <c r="F145" s="382" t="s">
        <v>25</v>
      </c>
      <c r="G145" s="35" t="e">
        <f ca="1">INDIRECT(ADDRESS(ROW()-1,COLUMN()))/($D144*'Data entry'!$C$2)</f>
        <v>#VALUE!</v>
      </c>
      <c r="H145" s="35" t="e">
        <f ca="1">INDIRECT(ADDRESS(ROW()-1,COLUMN()))/($D144*'Data entry'!$C$2)</f>
        <v>#VALUE!</v>
      </c>
      <c r="I145" s="425" t="e">
        <f ca="1">INDIRECT(ADDRESS(ROW()-1,COLUMN()))/($D144*'Data entry'!$C$2)</f>
        <v>#VALUE!</v>
      </c>
      <c r="J145" s="384"/>
      <c r="K145" s="388"/>
      <c r="L145" s="397"/>
      <c r="M145" s="397"/>
      <c r="N145" s="373"/>
      <c r="O145" s="373"/>
      <c r="P145" s="373"/>
      <c r="Q145" s="373"/>
      <c r="R145" s="373"/>
      <c r="S145" s="373"/>
      <c r="T145" s="373"/>
      <c r="U145" s="373"/>
      <c r="V145" s="373"/>
      <c r="W145" s="373"/>
      <c r="X145" s="373"/>
      <c r="Y145" s="373"/>
      <c r="Z145" s="377"/>
    </row>
    <row r="146" spans="1:26" ht="15.75" customHeight="1" thickBot="1" x14ac:dyDescent="0.35">
      <c r="A146" s="665"/>
      <c r="B146" s="631" t="str">
        <f>'Data entry'!EX2</f>
        <v>Q7.3.1</v>
      </c>
      <c r="C146" s="678" t="str">
        <f>'Data entry'!EX4</f>
        <v>Are there new types of harsh and dangerous labour  that did not exist before the emergency?</v>
      </c>
      <c r="D146" s="361" t="s">
        <v>51</v>
      </c>
      <c r="E146" s="358"/>
      <c r="F146" s="380"/>
      <c r="G146" s="33" t="str">
        <f>'Data entry'!EX107</f>
        <v>Yes</v>
      </c>
      <c r="H146" s="33" t="str">
        <f>'Data entry'!EX108</f>
        <v>No</v>
      </c>
      <c r="I146" s="103" t="str">
        <f>'Data entry'!EX109</f>
        <v>Response not clear</v>
      </c>
      <c r="J146" s="383"/>
      <c r="K146" s="388"/>
      <c r="L146" s="373"/>
      <c r="M146" s="373"/>
      <c r="N146" s="373"/>
      <c r="O146" s="373"/>
      <c r="P146" s="373"/>
      <c r="Q146" s="373"/>
      <c r="R146" s="373"/>
      <c r="S146" s="373"/>
      <c r="T146" s="373"/>
      <c r="U146" s="373"/>
      <c r="V146" s="373"/>
      <c r="W146" s="373"/>
      <c r="X146" s="373"/>
      <c r="Y146" s="373"/>
      <c r="Z146" s="377"/>
    </row>
    <row r="147" spans="1:26" ht="15.75" customHeight="1" thickBot="1" x14ac:dyDescent="0.35">
      <c r="A147" s="665"/>
      <c r="B147" s="632"/>
      <c r="C147" s="679"/>
      <c r="D147" s="405" t="str">
        <f>IF('Data entry'!$C$2&gt;0,SUBTOTAL(3,('Data entry'!EX$6:EX$105))/ 'Data entry'!$C$2,"-")</f>
        <v>-</v>
      </c>
      <c r="E147" s="358"/>
      <c r="F147" s="381" t="s">
        <v>28</v>
      </c>
      <c r="G147" s="376">
        <f ca="1">SUMPRODUCT(('Data entry'!$EX$6:$EX$105=INDEX(INDIRECT(ADDRESS(ROW()-1,COLUMN())),0))*SUBTOTAL(3,OFFSET('Data entry'!$A$6,ROW('Data entry'!$A$6:'Data entry'!$A$105)-ROW('Data entry'!$A$6),)))</f>
        <v>0</v>
      </c>
      <c r="H147" s="376">
        <f ca="1">SUMPRODUCT(('Data entry'!$EX$6:$EX$105=INDEX(INDIRECT(ADDRESS(ROW()-1,COLUMN())),0))*SUBTOTAL(3,OFFSET('Data entry'!$A$6,ROW('Data entry'!$A$6:'Data entry'!$A$105)-ROW('Data entry'!$A$6),)))</f>
        <v>0</v>
      </c>
      <c r="I147" s="376">
        <f ca="1">SUMPRODUCT(('Data entry'!$EX$6:$EX$105=INDEX(INDIRECT(ADDRESS(ROW()-1,COLUMN())),0))*SUBTOTAL(3,OFFSET('Data entry'!$A$6,ROW('Data entry'!$A$6:'Data entry'!$A$105)-ROW('Data entry'!$A$6),)))</f>
        <v>0</v>
      </c>
      <c r="J147" s="383"/>
      <c r="K147" s="388"/>
      <c r="L147" s="373"/>
      <c r="M147" s="373"/>
      <c r="N147" s="373"/>
      <c r="O147" s="373"/>
      <c r="P147" s="373"/>
      <c r="Q147" s="373"/>
      <c r="R147" s="373"/>
      <c r="S147" s="373"/>
      <c r="T147" s="373"/>
      <c r="U147" s="373"/>
      <c r="V147" s="373"/>
      <c r="W147" s="373"/>
      <c r="X147" s="373"/>
      <c r="Y147" s="373"/>
      <c r="Z147" s="377"/>
    </row>
    <row r="148" spans="1:26" ht="15.75" customHeight="1" thickBot="1" x14ac:dyDescent="0.35">
      <c r="A148" s="665"/>
      <c r="B148" s="632"/>
      <c r="C148" s="680"/>
      <c r="D148" s="411"/>
      <c r="E148" s="358"/>
      <c r="F148" s="382" t="s">
        <v>25</v>
      </c>
      <c r="G148" s="35" t="e">
        <f ca="1">INDIRECT(ADDRESS(ROW()-1,COLUMN()))/($D147*'Data entry'!$C$2)</f>
        <v>#VALUE!</v>
      </c>
      <c r="H148" s="35" t="e">
        <f ca="1">INDIRECT(ADDRESS(ROW()-1,COLUMN()))/($D147*'Data entry'!$C$2)</f>
        <v>#VALUE!</v>
      </c>
      <c r="I148" s="35" t="e">
        <f ca="1">INDIRECT(ADDRESS(ROW()-1,COLUMN()))/($D147*'Data entry'!$C$2)</f>
        <v>#VALUE!</v>
      </c>
      <c r="J148" s="415"/>
      <c r="K148" s="388"/>
      <c r="L148" s="397"/>
      <c r="M148" s="397"/>
      <c r="N148" s="373"/>
      <c r="O148" s="373"/>
      <c r="P148" s="373"/>
      <c r="Q148" s="373"/>
      <c r="R148" s="373"/>
      <c r="S148" s="373"/>
      <c r="T148" s="373"/>
      <c r="U148" s="373"/>
      <c r="V148" s="373"/>
      <c r="W148" s="373"/>
      <c r="X148" s="373"/>
      <c r="Y148" s="373"/>
      <c r="Z148" s="377"/>
    </row>
    <row r="149" spans="1:26" ht="38.25" customHeight="1" x14ac:dyDescent="0.3">
      <c r="A149" s="665"/>
      <c r="B149" s="628" t="str">
        <f>'Data entry'!EY2</f>
        <v>Q7.3.2</v>
      </c>
      <c r="C149" s="608" t="str">
        <f>'Data entry'!EY4</f>
        <v>Types of harsh and dangerous labour that have emreged since the emergency</v>
      </c>
      <c r="D149" s="361" t="s">
        <v>51</v>
      </c>
      <c r="E149" s="358"/>
      <c r="F149" s="398"/>
      <c r="G149" s="106" t="str">
        <f>IF('Data entry'!EY104="", "-", 'Data entry'!EY104)</f>
        <v>-</v>
      </c>
      <c r="H149" s="106" t="str">
        <f>IF('Data entry'!EY105="", "-", 'Data entry'!EY105)</f>
        <v>-</v>
      </c>
      <c r="I149" s="106" t="str">
        <f>IF('Data entry'!EY105="", "-", 'Data entry'!EY105)</f>
        <v>-</v>
      </c>
      <c r="J149" s="106" t="str">
        <f>IF('Data entry'!EY105="", "-", 'Data entry'!EY105)</f>
        <v>-</v>
      </c>
      <c r="K149" s="106" t="str">
        <f>IF('Data entry'!EY105="", "-", 'Data entry'!EY105)</f>
        <v>-</v>
      </c>
      <c r="L149" s="106" t="str">
        <f>IF('Data entry'!EY105="", "-", 'Data entry'!EY105)</f>
        <v>-</v>
      </c>
      <c r="M149" s="106" t="str">
        <f>IF('Data entry'!EY105="", "-", 'Data entry'!EY105)</f>
        <v>-</v>
      </c>
      <c r="N149" s="106" t="str">
        <f>IF('Data entry'!EY105="", "-", 'Data entry'!EY105)</f>
        <v>-</v>
      </c>
      <c r="O149" s="383"/>
      <c r="Q149" s="371"/>
      <c r="S149" s="377"/>
      <c r="T149" s="373"/>
      <c r="U149" s="377"/>
      <c r="V149" s="377"/>
      <c r="W149" s="377"/>
      <c r="X149" s="377"/>
      <c r="Y149" s="377"/>
      <c r="Z149" s="377"/>
    </row>
    <row r="150" spans="1:26" ht="13.5" customHeight="1" x14ac:dyDescent="0.3">
      <c r="A150" s="665"/>
      <c r="B150" s="629"/>
      <c r="C150" s="609"/>
      <c r="D150" s="405" t="str">
        <f>IF('Data entry'!$C$2&gt;0,SUBTOTAL(3,('Data entry'!EY$6:EY$105))/ 'Data entry'!$C$2,"-")</f>
        <v>-</v>
      </c>
      <c r="E150" s="358"/>
      <c r="F150" s="375" t="s">
        <v>28</v>
      </c>
      <c r="G150" s="376">
        <f ca="1">SUMPRODUCT(('Data entry'!$EY$6:$FA$105=INDEX(INDIRECT(ADDRESS(ROW()-1,COLUMN())),0))*SUBTOTAL(3,OFFSET('Data entry'!$A$6,ROW('Data entry'!$A$6:'Data entry'!$A$105)-ROW('Data entry'!$A$6),)))</f>
        <v>0</v>
      </c>
      <c r="H150" s="376">
        <f ca="1">SUMPRODUCT(('Data entry'!$EY$6:$FA$105=INDEX(INDIRECT(ADDRESS(ROW()-1,COLUMN())),0))*SUBTOTAL(3,OFFSET('Data entry'!$A$6,ROW('Data entry'!$A$6:'Data entry'!$A$105)-ROW('Data entry'!$A$6),)))</f>
        <v>0</v>
      </c>
      <c r="I150" s="376">
        <f ca="1">SUMPRODUCT(('Data entry'!$EY$6:$FA$105=INDEX(INDIRECT(ADDRESS(ROW()-1,COLUMN())),0))*SUBTOTAL(3,OFFSET('Data entry'!$A$6,ROW('Data entry'!$A$6:'Data entry'!$A$105)-ROW('Data entry'!$A$6),)))</f>
        <v>0</v>
      </c>
      <c r="J150" s="376">
        <f ca="1">SUMPRODUCT(('Data entry'!$EY$6:$FA$105=INDEX(INDIRECT(ADDRESS(ROW()-1,COLUMN())),0))*SUBTOTAL(3,OFFSET('Data entry'!$A$6,ROW('Data entry'!$A$6:'Data entry'!$A$105)-ROW('Data entry'!$A$6),)))</f>
        <v>0</v>
      </c>
      <c r="K150" s="376">
        <f ca="1">SUMPRODUCT(('Data entry'!$EY$6:$FA$105=INDEX(INDIRECT(ADDRESS(ROW()-1,COLUMN())),0))*SUBTOTAL(3,OFFSET('Data entry'!$A$6,ROW('Data entry'!$A$6:'Data entry'!$A$105)-ROW('Data entry'!$A$6),)))</f>
        <v>0</v>
      </c>
      <c r="L150" s="376">
        <f ca="1">SUMPRODUCT(('Data entry'!$EY$6:$FA$105=INDEX(INDIRECT(ADDRESS(ROW()-1,COLUMN())),0))*SUBTOTAL(3,OFFSET('Data entry'!$A$6,ROW('Data entry'!$A$6:'Data entry'!$A$105)-ROW('Data entry'!$A$6),)))</f>
        <v>0</v>
      </c>
      <c r="M150" s="376">
        <f ca="1">SUMPRODUCT(('Data entry'!$EY$6:$FA$105=INDEX(INDIRECT(ADDRESS(ROW()-1,COLUMN())),0))*SUBTOTAL(3,OFFSET('Data entry'!$A$6,ROW('Data entry'!$A$6:'Data entry'!$A$105)-ROW('Data entry'!$A$6),)))</f>
        <v>0</v>
      </c>
      <c r="N150" s="376">
        <f ca="1">SUMPRODUCT(('Data entry'!$EY$6:$FA$105=INDEX(INDIRECT(ADDRESS(ROW()-1,COLUMN())),0))*SUBTOTAL(3,OFFSET('Data entry'!$A$6,ROW('Data entry'!$A$6:'Data entry'!$A$105)-ROW('Data entry'!$A$6),)))</f>
        <v>0</v>
      </c>
      <c r="O150" s="383"/>
      <c r="P150" s="391"/>
      <c r="Q150" s="371"/>
      <c r="R150" s="392"/>
      <c r="S150" s="392"/>
      <c r="T150" s="373"/>
      <c r="U150" s="392"/>
      <c r="V150" s="392"/>
      <c r="W150" s="392"/>
      <c r="X150" s="377"/>
      <c r="Y150" s="377"/>
      <c r="Z150" s="377"/>
    </row>
    <row r="151" spans="1:26" ht="14.25" customHeight="1" thickBot="1" x14ac:dyDescent="0.35">
      <c r="A151" s="665"/>
      <c r="B151" s="630"/>
      <c r="C151" s="610"/>
      <c r="D151" s="411"/>
      <c r="E151" s="358"/>
      <c r="F151" s="378" t="s">
        <v>25</v>
      </c>
      <c r="G151" s="35" t="e">
        <f ca="1">INDIRECT(ADDRESS(ROW()-1,COLUMN()))/($D150*'Data entry'!$C$2)</f>
        <v>#VALUE!</v>
      </c>
      <c r="H151" s="35" t="e">
        <f ca="1">INDIRECT(ADDRESS(ROW()-1,COLUMN()))/($D150*'Data entry'!$C$2)</f>
        <v>#VALUE!</v>
      </c>
      <c r="I151" s="35" t="e">
        <f ca="1">INDIRECT(ADDRESS(ROW()-1,COLUMN()))/($D150*'Data entry'!$C$2)</f>
        <v>#VALUE!</v>
      </c>
      <c r="J151" s="35" t="e">
        <f ca="1">INDIRECT(ADDRESS(ROW()-1,COLUMN()))/($D150*'Data entry'!$C$2)</f>
        <v>#VALUE!</v>
      </c>
      <c r="K151" s="35" t="e">
        <f ca="1">INDIRECT(ADDRESS(ROW()-1,COLUMN()))/($D150*'Data entry'!$C$2)</f>
        <v>#VALUE!</v>
      </c>
      <c r="L151" s="35" t="e">
        <f ca="1">INDIRECT(ADDRESS(ROW()-1,COLUMN()))/($D150*'Data entry'!$C$2)</f>
        <v>#VALUE!</v>
      </c>
      <c r="M151" s="35" t="e">
        <f ca="1">INDIRECT(ADDRESS(ROW()-1,COLUMN()))/($D150*'Data entry'!$C$2)</f>
        <v>#VALUE!</v>
      </c>
      <c r="N151" s="35" t="e">
        <f ca="1">INDIRECT(ADDRESS(ROW()-1,COLUMN()))/($D150*'Data entry'!$C$2)</f>
        <v>#VALUE!</v>
      </c>
      <c r="O151" s="383"/>
      <c r="Q151" s="372"/>
      <c r="S151" s="377"/>
      <c r="T151" s="373"/>
      <c r="U151" s="377"/>
      <c r="V151" s="377"/>
      <c r="W151" s="377"/>
      <c r="X151" s="377"/>
      <c r="Y151" s="377"/>
      <c r="Z151" s="377"/>
    </row>
    <row r="152" spans="1:26" ht="38.25" customHeight="1" x14ac:dyDescent="0.3">
      <c r="A152" s="665"/>
      <c r="B152" s="628" t="str">
        <f>'Data entry'!FD2</f>
        <v>Q7.4</v>
      </c>
      <c r="C152" s="608" t="str">
        <f>'Data entry'!FD4</f>
        <v>Main reasons for children being involved in harsh and dangerous labour</v>
      </c>
      <c r="D152" s="361" t="s">
        <v>51</v>
      </c>
      <c r="E152" s="358"/>
      <c r="F152" s="398"/>
      <c r="G152" s="106" t="str">
        <f>'Data entry'!FD107</f>
        <v>1. are working voluntarily to support themselves and/or their families</v>
      </c>
      <c r="H152" s="106" t="str">
        <f>'Data entry'!FD108</f>
        <v>2. are sent to engage in such work by their parents/caregivers</v>
      </c>
      <c r="I152" s="106" t="str">
        <f>'Data entry'!FD109</f>
        <v>3. are sent to engage in such work by people other than their caregivers</v>
      </c>
      <c r="J152" s="106" t="str">
        <f>'Data entry'!FD110</f>
        <v xml:space="preserve">4. for other reasons </v>
      </c>
      <c r="K152" s="106" t="str">
        <f>'Data entry'!FD111</f>
        <v>Response not clear</v>
      </c>
      <c r="L152" s="383"/>
      <c r="N152" s="371"/>
      <c r="P152" s="377"/>
      <c r="Q152" s="373"/>
      <c r="R152" s="377"/>
      <c r="S152" s="377"/>
      <c r="T152" s="377"/>
      <c r="U152" s="377"/>
      <c r="V152" s="377"/>
      <c r="W152" s="377"/>
    </row>
    <row r="153" spans="1:26" ht="13.5" customHeight="1" x14ac:dyDescent="0.3">
      <c r="A153" s="665"/>
      <c r="B153" s="629"/>
      <c r="C153" s="609"/>
      <c r="D153" s="405" t="str">
        <f>IF('Data entry'!$C$2&gt;0,SUBTOTAL(3,('Data entry'!FD$6:FD$105))/ 'Data entry'!$C$2,"-")</f>
        <v>-</v>
      </c>
      <c r="E153" s="358"/>
      <c r="F153" s="375" t="s">
        <v>28</v>
      </c>
      <c r="G153" s="376">
        <f ca="1">SUMPRODUCT(('Data entry'!$FD$6:$FF$105=INDEX(INDIRECT(ADDRESS(ROW()-1,COLUMN())),0))*SUBTOTAL(3,OFFSET('Data entry'!$A$6,ROW('Data entry'!$A$6:'Data entry'!$A$105)-ROW('Data entry'!$A$6),)))</f>
        <v>0</v>
      </c>
      <c r="H153" s="376">
        <f ca="1">SUMPRODUCT(('Data entry'!$FD$6:$FF$105=INDEX(INDIRECT(ADDRESS(ROW()-1,COLUMN())),0))*SUBTOTAL(3,OFFSET('Data entry'!$A$6,ROW('Data entry'!$A$6:'Data entry'!$A$105)-ROW('Data entry'!$A$6),)))</f>
        <v>0</v>
      </c>
      <c r="I153" s="376">
        <f ca="1">SUMPRODUCT(('Data entry'!$FD$6:$FF$105=INDEX(INDIRECT(ADDRESS(ROW()-1,COLUMN())),0))*SUBTOTAL(3,OFFSET('Data entry'!$A$6,ROW('Data entry'!$A$6:'Data entry'!$A$105)-ROW('Data entry'!$A$6),)))</f>
        <v>0</v>
      </c>
      <c r="J153" s="376">
        <f ca="1">SUMPRODUCT(('Data entry'!$FD$6:$FF$105=INDEX(INDIRECT(ADDRESS(ROW()-1,COLUMN())),0))*SUBTOTAL(3,OFFSET('Data entry'!$A$6,ROW('Data entry'!$A$6:'Data entry'!$A$105)-ROW('Data entry'!$A$6),)))</f>
        <v>0</v>
      </c>
      <c r="K153" s="376">
        <f ca="1">SUMPRODUCT(('Data entry'!$FD$6:$FF$105=INDEX(INDIRECT(ADDRESS(ROW()-1,COLUMN())),0))*SUBTOTAL(3,OFFSET('Data entry'!$A$6,ROW('Data entry'!$A$6:'Data entry'!$A$105)-ROW('Data entry'!$A$6),)))</f>
        <v>0</v>
      </c>
      <c r="L153" s="383"/>
      <c r="M153" s="391"/>
      <c r="N153" s="371"/>
      <c r="O153" s="392"/>
      <c r="P153" s="392"/>
      <c r="Q153" s="373"/>
      <c r="R153" s="392"/>
      <c r="S153" s="392"/>
      <c r="T153" s="392"/>
      <c r="U153" s="377"/>
      <c r="V153" s="377"/>
      <c r="W153" s="377"/>
    </row>
    <row r="154" spans="1:26" ht="14.25" customHeight="1" thickBot="1" x14ac:dyDescent="0.35">
      <c r="A154" s="666"/>
      <c r="B154" s="630"/>
      <c r="C154" s="610"/>
      <c r="D154" s="411"/>
      <c r="E154" s="358"/>
      <c r="F154" s="378" t="s">
        <v>25</v>
      </c>
      <c r="G154" s="35" t="e">
        <f ca="1">INDIRECT(ADDRESS(ROW()-1,COLUMN()))/($D153*'Data entry'!$C$2)</f>
        <v>#VALUE!</v>
      </c>
      <c r="H154" s="35" t="e">
        <f ca="1">INDIRECT(ADDRESS(ROW()-1,COLUMN()))/($D153*'Data entry'!$C$2)</f>
        <v>#VALUE!</v>
      </c>
      <c r="I154" s="35" t="e">
        <f ca="1">INDIRECT(ADDRESS(ROW()-1,COLUMN()))/($D153*'Data entry'!$C$2)</f>
        <v>#VALUE!</v>
      </c>
      <c r="J154" s="35" t="e">
        <f ca="1">INDIRECT(ADDRESS(ROW()-1,COLUMN()))/($D153*'Data entry'!$C$2)</f>
        <v>#VALUE!</v>
      </c>
      <c r="K154" s="35" t="e">
        <f ca="1">INDIRECT(ADDRESS(ROW()-1,COLUMN()))/($D153*'Data entry'!$C$2)</f>
        <v>#VALUE!</v>
      </c>
      <c r="L154" s="383"/>
      <c r="N154" s="372"/>
      <c r="P154" s="377"/>
      <c r="Q154" s="373"/>
      <c r="R154" s="377"/>
      <c r="S154" s="377"/>
      <c r="T154" s="377"/>
      <c r="U154" s="377"/>
      <c r="V154" s="377"/>
      <c r="W154" s="377"/>
    </row>
    <row r="155" spans="1:26" ht="13.5" customHeight="1" thickBot="1" x14ac:dyDescent="0.35">
      <c r="A155" s="636" t="str">
        <f>'Data entry'!FI1</f>
        <v>8. Children Associated with Armed Forces and Armed Groups</v>
      </c>
      <c r="B155" s="631" t="str">
        <f>'Data entry'!FI2</f>
        <v>Q8.1</v>
      </c>
      <c r="C155" s="625" t="str">
        <f>'Data entry'!FI4</f>
        <v>Are children working with/ being used by armed forces &amp; groups?</v>
      </c>
      <c r="D155" s="361" t="s">
        <v>51</v>
      </c>
      <c r="E155" s="358"/>
      <c r="F155" s="380"/>
      <c r="G155" s="33" t="str">
        <f>'Data entry'!FI107</f>
        <v>Yes</v>
      </c>
      <c r="H155" s="33" t="str">
        <f>'Data entry'!FI108</f>
        <v>No</v>
      </c>
      <c r="I155" s="33" t="str">
        <f>'Data entry'!FI109</f>
        <v>Response not clear</v>
      </c>
      <c r="J155" s="414"/>
      <c r="K155" s="388"/>
      <c r="L155" s="373"/>
      <c r="M155" s="373"/>
      <c r="N155" s="373"/>
      <c r="O155" s="373"/>
      <c r="P155" s="373"/>
      <c r="Q155" s="373"/>
      <c r="R155" s="373"/>
      <c r="S155" s="373"/>
      <c r="T155" s="373"/>
      <c r="U155" s="373"/>
      <c r="V155" s="373"/>
      <c r="W155" s="373"/>
      <c r="X155" s="373"/>
      <c r="Y155" s="373"/>
      <c r="Z155" s="377"/>
    </row>
    <row r="156" spans="1:26" ht="13.5" thickBot="1" x14ac:dyDescent="0.35">
      <c r="A156" s="636"/>
      <c r="B156" s="632"/>
      <c r="C156" s="626"/>
      <c r="D156" s="405" t="str">
        <f>IF('Data entry'!$C$2&gt;0,SUBTOTAL(3,('Data entry'!FI$6:FI$105))/ 'Data entry'!$C$2,"-")</f>
        <v>-</v>
      </c>
      <c r="E156" s="358"/>
      <c r="F156" s="381" t="s">
        <v>28</v>
      </c>
      <c r="G156" s="376">
        <f ca="1">SUMPRODUCT(('Data entry'!$FI$6:$FI$105=INDEX(INDIRECT(ADDRESS(ROW()-1,COLUMN())),0))*SUBTOTAL(3,OFFSET('Data entry'!$A$6,ROW('Data entry'!$A$6:'Data entry'!$A$105)-ROW('Data entry'!$A$6),)))</f>
        <v>0</v>
      </c>
      <c r="H156" s="376">
        <f ca="1">SUMPRODUCT(('Data entry'!$FI$6:$FI$105=INDEX(INDIRECT(ADDRESS(ROW()-1,COLUMN())),0))*SUBTOTAL(3,OFFSET('Data entry'!$A$6,ROW('Data entry'!$A$6:'Data entry'!$A$105)-ROW('Data entry'!$A$6),)))</f>
        <v>0</v>
      </c>
      <c r="I156" s="376">
        <f ca="1">SUMPRODUCT(('Data entry'!$FI$6:$FI$105=INDEX(INDIRECT(ADDRESS(ROW()-1,COLUMN())),0))*SUBTOTAL(3,OFFSET('Data entry'!$A$6,ROW('Data entry'!$A$6:'Data entry'!$A$105)-ROW('Data entry'!$A$6),)))</f>
        <v>0</v>
      </c>
      <c r="J156" s="383"/>
      <c r="K156" s="388"/>
      <c r="L156" s="373"/>
      <c r="M156" s="373"/>
      <c r="N156" s="373"/>
      <c r="O156" s="373"/>
      <c r="P156" s="373"/>
      <c r="Q156" s="373"/>
      <c r="R156" s="373"/>
      <c r="S156" s="373"/>
      <c r="T156" s="373"/>
      <c r="U156" s="373"/>
      <c r="V156" s="373"/>
      <c r="W156" s="373"/>
      <c r="X156" s="373"/>
      <c r="Y156" s="373"/>
      <c r="Z156" s="377"/>
    </row>
    <row r="157" spans="1:26" ht="13.5" thickBot="1" x14ac:dyDescent="0.35">
      <c r="A157" s="636"/>
      <c r="B157" s="632"/>
      <c r="C157" s="627"/>
      <c r="D157" s="411"/>
      <c r="E157" s="358"/>
      <c r="F157" s="382" t="s">
        <v>25</v>
      </c>
      <c r="G157" s="35" t="e">
        <f ca="1">INDIRECT(ADDRESS(ROW()-1,COLUMN()))/($D156*'Data entry'!$C$2)</f>
        <v>#VALUE!</v>
      </c>
      <c r="H157" s="35" t="e">
        <f ca="1">INDIRECT(ADDRESS(ROW()-1,COLUMN()))/($D156*'Data entry'!$C$2)</f>
        <v>#VALUE!</v>
      </c>
      <c r="I157" s="35" t="e">
        <f ca="1">INDIRECT(ADDRESS(ROW()-1,COLUMN()))/($D156*'Data entry'!$C$2)</f>
        <v>#VALUE!</v>
      </c>
      <c r="J157" s="415"/>
      <c r="K157" s="388"/>
      <c r="L157" s="397"/>
      <c r="M157" s="397"/>
      <c r="N157" s="373"/>
      <c r="O157" s="373"/>
      <c r="P157" s="373"/>
      <c r="Q157" s="373"/>
      <c r="R157" s="373"/>
      <c r="S157" s="373"/>
      <c r="T157" s="373"/>
      <c r="U157" s="373"/>
      <c r="V157" s="373"/>
      <c r="W157" s="373"/>
      <c r="X157" s="373"/>
      <c r="Y157" s="373"/>
      <c r="Z157" s="377"/>
    </row>
    <row r="158" spans="1:26" ht="26.5" thickBot="1" x14ac:dyDescent="0.35">
      <c r="A158" s="636"/>
      <c r="B158" s="631" t="str">
        <f>'Data entry'!FJ2</f>
        <v>Q8.1.1</v>
      </c>
      <c r="C158" s="625" t="str">
        <f>'Data entry'!FJ4</f>
        <v>Estimated # of these children in or around the camp?</v>
      </c>
      <c r="D158" s="361" t="s">
        <v>51</v>
      </c>
      <c r="E158" s="358"/>
      <c r="F158" s="380"/>
      <c r="G158" s="34" t="str">
        <f>'Data entry'!FJ107</f>
        <v>1-5</v>
      </c>
      <c r="H158" s="34" t="str">
        <f>'Data entry'!FJ108</f>
        <v>6-10</v>
      </c>
      <c r="I158" s="34" t="str">
        <f>'Data entry'!FJ110</f>
        <v>21-50</v>
      </c>
      <c r="J158" s="34" t="str">
        <f>'Data entry'!FJ110</f>
        <v>21-50</v>
      </c>
      <c r="K158" s="34" t="str">
        <f>'Data entry'!FJ111</f>
        <v>&gt;50</v>
      </c>
      <c r="L158" s="34" t="str">
        <f>'Data entry'!FJ112</f>
        <v>Response not clear</v>
      </c>
      <c r="M158" s="383"/>
      <c r="N158" s="397"/>
      <c r="O158" s="373"/>
      <c r="P158" s="373"/>
      <c r="Q158" s="373"/>
      <c r="R158" s="373"/>
      <c r="S158" s="373"/>
      <c r="T158" s="373"/>
      <c r="U158" s="373"/>
      <c r="V158" s="373"/>
      <c r="W158" s="377"/>
      <c r="X158" s="377"/>
      <c r="Y158" s="377"/>
      <c r="Z158" s="377"/>
    </row>
    <row r="159" spans="1:26" ht="13.5" thickBot="1" x14ac:dyDescent="0.35">
      <c r="A159" s="636"/>
      <c r="B159" s="632"/>
      <c r="C159" s="626"/>
      <c r="D159" s="405" t="str">
        <f>IF('Data entry'!$C$2&gt;0,SUBTOTAL(3,('Data entry'!FJ$6:FJ$105))/ 'Data entry'!$C$2,"-")</f>
        <v>-</v>
      </c>
      <c r="E159" s="358"/>
      <c r="F159" s="381" t="s">
        <v>28</v>
      </c>
      <c r="G159" s="376">
        <f ca="1">SUMPRODUCT(('Data entry'!$FJ$6:$FJ$105=INDEX(INDIRECT(ADDRESS(ROW()-1,COLUMN())),0))*SUBTOTAL(3,OFFSET('Data entry'!$A$6,ROW('Data entry'!$A$6:'Data entry'!$A$105)-ROW('Data entry'!$A$6),)))</f>
        <v>0</v>
      </c>
      <c r="H159" s="376">
        <f ca="1">SUMPRODUCT(('Data entry'!$FJ$6:$FJ$105=INDEX(INDIRECT(ADDRESS(ROW()-1,COLUMN())),0))*SUBTOTAL(3,OFFSET('Data entry'!$A$6,ROW('Data entry'!$A$6:'Data entry'!$A$105)-ROW('Data entry'!$A$6),)))</f>
        <v>0</v>
      </c>
      <c r="I159" s="376">
        <f ca="1">SUMPRODUCT(('Data entry'!$FJ$6:$FJ$105=INDEX(INDIRECT(ADDRESS(ROW()-1,COLUMN())),0))*SUBTOTAL(3,OFFSET('Data entry'!$A$6,ROW('Data entry'!$A$6:'Data entry'!$A$105)-ROW('Data entry'!$A$6),)))</f>
        <v>0</v>
      </c>
      <c r="J159" s="376">
        <f ca="1">SUMPRODUCT(('Data entry'!$FJ$6:$FJ$105=INDEX(INDIRECT(ADDRESS(ROW()-1,COLUMN())),0))*SUBTOTAL(3,OFFSET('Data entry'!$A$6,ROW('Data entry'!$A$6:'Data entry'!$A$105)-ROW('Data entry'!$A$6),)))</f>
        <v>0</v>
      </c>
      <c r="K159" s="376">
        <f ca="1">SUMPRODUCT(('Data entry'!$FJ$6:$FJ$105=INDEX(INDIRECT(ADDRESS(ROW()-1,COLUMN())),0))*SUBTOTAL(3,OFFSET('Data entry'!$A$6,ROW('Data entry'!$A$6:'Data entry'!$A$105)-ROW('Data entry'!$A$6),)))</f>
        <v>0</v>
      </c>
      <c r="L159" s="376">
        <f ca="1">SUMPRODUCT(('Data entry'!$FJ$6:$FJ$105=INDEX(INDIRECT(ADDRESS(ROW()-1,COLUMN())),0))*SUBTOTAL(3,OFFSET('Data entry'!$A$6,ROW('Data entry'!$A$6:'Data entry'!$A$105)-ROW('Data entry'!$A$6),)))</f>
        <v>0</v>
      </c>
      <c r="M159" s="383"/>
      <c r="N159" s="397"/>
      <c r="O159" s="373"/>
      <c r="P159" s="373"/>
      <c r="Q159" s="373"/>
      <c r="R159" s="373"/>
      <c r="S159" s="373"/>
      <c r="T159" s="373"/>
      <c r="U159" s="373"/>
      <c r="V159" s="373"/>
      <c r="W159" s="377"/>
      <c r="X159" s="377"/>
      <c r="Y159" s="377"/>
      <c r="Z159" s="377"/>
    </row>
    <row r="160" spans="1:26" ht="13.5" thickBot="1" x14ac:dyDescent="0.35">
      <c r="A160" s="636"/>
      <c r="B160" s="632"/>
      <c r="C160" s="627"/>
      <c r="D160" s="411"/>
      <c r="E160" s="358"/>
      <c r="F160" s="382" t="s">
        <v>25</v>
      </c>
      <c r="G160" s="35" t="e">
        <f ca="1">INDIRECT(ADDRESS(ROW()-1,COLUMN()))/($D159*'Data entry'!$C$2)</f>
        <v>#VALUE!</v>
      </c>
      <c r="H160" s="35" t="e">
        <f ca="1">INDIRECT(ADDRESS(ROW()-1,COLUMN()))/($D159*'Data entry'!$C$2)</f>
        <v>#VALUE!</v>
      </c>
      <c r="I160" s="35" t="e">
        <f ca="1">INDIRECT(ADDRESS(ROW()-1,COLUMN()))/($D159*'Data entry'!$C$2)</f>
        <v>#VALUE!</v>
      </c>
      <c r="J160" s="35" t="e">
        <f ca="1">INDIRECT(ADDRESS(ROW()-1,COLUMN()))/($D159*'Data entry'!$C$2)</f>
        <v>#VALUE!</v>
      </c>
      <c r="K160" s="35" t="e">
        <f ca="1">INDIRECT(ADDRESS(ROW()-1,COLUMN()))/($D159*'Data entry'!$C$2)</f>
        <v>#VALUE!</v>
      </c>
      <c r="L160" s="35" t="e">
        <f ca="1">INDIRECT(ADDRESS(ROW()-1,COLUMN()))/($D159*'Data entry'!$C$2)</f>
        <v>#VALUE!</v>
      </c>
      <c r="M160" s="383"/>
      <c r="N160" s="397"/>
      <c r="O160" s="373"/>
      <c r="P160" s="373"/>
      <c r="Q160" s="373"/>
      <c r="R160" s="373"/>
      <c r="S160" s="373"/>
      <c r="T160" s="373"/>
      <c r="U160" s="373"/>
      <c r="V160" s="373"/>
      <c r="W160" s="373"/>
      <c r="X160" s="373"/>
      <c r="Y160" s="373"/>
      <c r="Z160" s="377"/>
    </row>
    <row r="161" spans="1:31" ht="26.5" thickBot="1" x14ac:dyDescent="0.35">
      <c r="A161" s="636"/>
      <c r="B161" s="631" t="str">
        <f>'Data entry'!FK2</f>
        <v>Q8.1.2</v>
      </c>
      <c r="C161" s="625" t="str">
        <f>'Data entry'!FK4</f>
        <v>Gender distribution of these children:</v>
      </c>
      <c r="D161" s="361" t="s">
        <v>51</v>
      </c>
      <c r="E161" s="358"/>
      <c r="F161" s="380"/>
      <c r="G161" s="399" t="str">
        <f>'Data entry'!FK107</f>
        <v>mostly boys</v>
      </c>
      <c r="H161" s="107" t="str">
        <f>'Data entry'!FK108</f>
        <v>mostly girls</v>
      </c>
      <c r="I161" s="107" t="str">
        <f>'Data entry'!FK109</f>
        <v>only boys</v>
      </c>
      <c r="J161" s="107" t="str">
        <f>'Data entry'!FK110</f>
        <v>only girls</v>
      </c>
      <c r="K161" s="107" t="str">
        <f>'Data entry'!FK111</f>
        <v>no difference</v>
      </c>
      <c r="L161" s="34" t="str">
        <f>'Data entry'!FK112</f>
        <v>Response not clear</v>
      </c>
      <c r="M161" s="383"/>
      <c r="N161" s="373"/>
      <c r="O161" s="373"/>
      <c r="P161" s="373"/>
      <c r="Q161" s="373"/>
      <c r="R161" s="373"/>
      <c r="S161" s="373"/>
      <c r="T161" s="373"/>
      <c r="U161" s="373"/>
      <c r="V161" s="373"/>
      <c r="W161" s="373"/>
      <c r="X161" s="373"/>
      <c r="Y161" s="373"/>
      <c r="Z161" s="377"/>
    </row>
    <row r="162" spans="1:31" ht="13.5" thickBot="1" x14ac:dyDescent="0.35">
      <c r="A162" s="636"/>
      <c r="B162" s="632"/>
      <c r="C162" s="626"/>
      <c r="D162" s="405" t="str">
        <f>IF('Data entry'!$C$2&gt;0,SUBTOTAL(3,('Data entry'!FK$6:FK$105))/ 'Data entry'!$C$2,"-")</f>
        <v>-</v>
      </c>
      <c r="E162" s="358"/>
      <c r="F162" s="381" t="s">
        <v>28</v>
      </c>
      <c r="G162" s="376">
        <f ca="1">SUMPRODUCT(('Data entry'!$FK$6:$FK$105=INDEX(INDIRECT(ADDRESS(ROW()-1,COLUMN())),0))*SUBTOTAL(3,OFFSET('Data entry'!$A$6,ROW('Data entry'!$A$6:'Data entry'!$A$105)-ROW('Data entry'!$A$6),)))</f>
        <v>0</v>
      </c>
      <c r="H162" s="376">
        <f ca="1">SUMPRODUCT(('Data entry'!$FK$6:$FK$105=INDEX(INDIRECT(ADDRESS(ROW()-1,COLUMN())),0))*SUBTOTAL(3,OFFSET('Data entry'!$A$6,ROW('Data entry'!$A$6:'Data entry'!$A$105)-ROW('Data entry'!$A$6),)))</f>
        <v>0</v>
      </c>
      <c r="I162" s="376">
        <f ca="1">SUMPRODUCT(('Data entry'!$FK$6:$FK$105=INDEX(INDIRECT(ADDRESS(ROW()-1,COLUMN())),0))*SUBTOTAL(3,OFFSET('Data entry'!$A$6,ROW('Data entry'!$A$6:'Data entry'!$A$105)-ROW('Data entry'!$A$6),)))</f>
        <v>0</v>
      </c>
      <c r="J162" s="376">
        <f ca="1">SUMPRODUCT(('Data entry'!$FK$6:$FK$105=INDEX(INDIRECT(ADDRESS(ROW()-1,COLUMN())),0))*SUBTOTAL(3,OFFSET('Data entry'!$A$6,ROW('Data entry'!$A$6:'Data entry'!$A$105)-ROW('Data entry'!$A$6),)))</f>
        <v>0</v>
      </c>
      <c r="K162" s="376">
        <f ca="1">SUMPRODUCT(('Data entry'!$FK$6:$FK$105=INDEX(INDIRECT(ADDRESS(ROW()-1,COLUMN())),0))*SUBTOTAL(3,OFFSET('Data entry'!$A$6,ROW('Data entry'!$A$6:'Data entry'!$A$105)-ROW('Data entry'!$A$6),)))</f>
        <v>0</v>
      </c>
      <c r="L162" s="376">
        <f ca="1">SUMPRODUCT(('Data entry'!$FK$6:$FK$105=INDEX(INDIRECT(ADDRESS(ROW()-1,COLUMN())),0))*SUBTOTAL(3,OFFSET('Data entry'!$A$6,ROW('Data entry'!$A$6:'Data entry'!$A$105)-ROW('Data entry'!$A$6),)))</f>
        <v>0</v>
      </c>
      <c r="M162" s="383"/>
      <c r="N162" s="373"/>
      <c r="O162" s="373"/>
      <c r="P162" s="373"/>
      <c r="Q162" s="373"/>
      <c r="R162" s="373"/>
      <c r="S162" s="373"/>
      <c r="T162" s="373"/>
      <c r="U162" s="373"/>
      <c r="V162" s="373"/>
      <c r="W162" s="373"/>
      <c r="X162" s="373"/>
      <c r="Y162" s="373"/>
      <c r="Z162" s="377"/>
    </row>
    <row r="163" spans="1:31" ht="13.5" thickBot="1" x14ac:dyDescent="0.35">
      <c r="A163" s="636"/>
      <c r="B163" s="632"/>
      <c r="C163" s="627"/>
      <c r="D163" s="411"/>
      <c r="E163" s="358"/>
      <c r="F163" s="382" t="s">
        <v>25</v>
      </c>
      <c r="G163" s="35" t="e">
        <f ca="1">INDIRECT(ADDRESS(ROW()-1,COLUMN()))/($D162*'Data entry'!$C$2)</f>
        <v>#VALUE!</v>
      </c>
      <c r="H163" s="35" t="e">
        <f ca="1">INDIRECT(ADDRESS(ROW()-1,COLUMN()))/($D162*'Data entry'!$C$2)</f>
        <v>#VALUE!</v>
      </c>
      <c r="I163" s="35" t="e">
        <f ca="1">INDIRECT(ADDRESS(ROW()-1,COLUMN()))/($D162*'Data entry'!$C$2)</f>
        <v>#VALUE!</v>
      </c>
      <c r="J163" s="35" t="e">
        <f ca="1">INDIRECT(ADDRESS(ROW()-1,COLUMN()))/($D162*'Data entry'!$C$2)</f>
        <v>#VALUE!</v>
      </c>
      <c r="K163" s="35" t="e">
        <f ca="1">INDIRECT(ADDRESS(ROW()-1,COLUMN()))/($D162*'Data entry'!$C$2)</f>
        <v>#VALUE!</v>
      </c>
      <c r="L163" s="35" t="e">
        <f ca="1">INDIRECT(ADDRESS(ROW()-1,COLUMN()))/($D162*'Data entry'!$C$2)</f>
        <v>#VALUE!</v>
      </c>
      <c r="M163" s="383"/>
      <c r="N163" s="373"/>
      <c r="O163" s="373"/>
      <c r="P163" s="373"/>
      <c r="Q163" s="373"/>
      <c r="R163" s="373"/>
      <c r="S163" s="373"/>
      <c r="T163" s="373"/>
      <c r="U163" s="373"/>
      <c r="V163" s="373"/>
      <c r="W163" s="373"/>
      <c r="X163" s="373"/>
      <c r="Y163" s="373"/>
      <c r="Z163" s="373"/>
    </row>
    <row r="164" spans="1:31" ht="26.5" thickBot="1" x14ac:dyDescent="0.35">
      <c r="A164" s="636"/>
      <c r="B164" s="631" t="str">
        <f>'Data entry'!FL2</f>
        <v>Q8.2</v>
      </c>
      <c r="C164" s="681" t="str">
        <f>'Data entry'!FL4</f>
        <v>Has the number of children working/being used by armed groups and forces increased?</v>
      </c>
      <c r="D164" s="361" t="s">
        <v>51</v>
      </c>
      <c r="E164" s="358"/>
      <c r="F164" s="380"/>
      <c r="G164" s="33" t="str">
        <f>'Data entry'!FL107</f>
        <v>Yes</v>
      </c>
      <c r="H164" s="33" t="str">
        <f>'Data entry'!FL108</f>
        <v>No</v>
      </c>
      <c r="I164" s="33" t="str">
        <f>'Data entry'!FL109</f>
        <v>Response not clear</v>
      </c>
      <c r="J164" s="414"/>
      <c r="K164" s="388"/>
      <c r="L164" s="397"/>
      <c r="M164" s="397"/>
      <c r="N164" s="373"/>
      <c r="O164" s="373"/>
      <c r="P164" s="373"/>
      <c r="Q164" s="373"/>
      <c r="R164" s="373"/>
      <c r="S164" s="373"/>
      <c r="T164" s="373"/>
      <c r="U164" s="373"/>
      <c r="V164" s="373"/>
      <c r="W164" s="377"/>
      <c r="X164" s="377"/>
      <c r="Y164" s="377"/>
      <c r="Z164" s="377"/>
    </row>
    <row r="165" spans="1:31" ht="13.5" thickBot="1" x14ac:dyDescent="0.35">
      <c r="A165" s="636"/>
      <c r="B165" s="632"/>
      <c r="C165" s="682"/>
      <c r="D165" s="405" t="str">
        <f>IF('Data entry'!$C$2&gt;0,SUBTOTAL(3,('Data entry'!FL$6:FL$105))/ 'Data entry'!$C$2,"-")</f>
        <v>-</v>
      </c>
      <c r="E165" s="358"/>
      <c r="F165" s="381" t="s">
        <v>28</v>
      </c>
      <c r="G165" s="376">
        <f ca="1">SUMPRODUCT(('Data entry'!$FL$6:$FL$105=INDEX(INDIRECT(ADDRESS(ROW()-1,COLUMN())),0))*SUBTOTAL(3,OFFSET('Data entry'!$A$6,ROW('Data entry'!$A$6:'Data entry'!$A$105)-ROW('Data entry'!$A$6),)))</f>
        <v>0</v>
      </c>
      <c r="H165" s="376">
        <f ca="1">SUMPRODUCT(('Data entry'!$FL$6:$FL$105=INDEX(INDIRECT(ADDRESS(ROW()-1,COLUMN())),0))*SUBTOTAL(3,OFFSET('Data entry'!$A$6,ROW('Data entry'!$A$6:'Data entry'!$A$105)-ROW('Data entry'!$A$6),)))</f>
        <v>0</v>
      </c>
      <c r="I165" s="376">
        <f ca="1">SUMPRODUCT(('Data entry'!$FL$6:$FL$105=INDEX(INDIRECT(ADDRESS(ROW()-1,COLUMN())),0))*SUBTOTAL(3,OFFSET('Data entry'!$A$6,ROW('Data entry'!$A$6:'Data entry'!$A$105)-ROW('Data entry'!$A$6),)))</f>
        <v>0</v>
      </c>
      <c r="J165" s="383"/>
      <c r="K165" s="388"/>
      <c r="L165" s="397"/>
      <c r="M165" s="397"/>
      <c r="N165" s="373"/>
      <c r="O165" s="373"/>
      <c r="P165" s="373"/>
      <c r="Q165" s="373"/>
      <c r="R165" s="373"/>
      <c r="S165" s="373"/>
      <c r="T165" s="373"/>
      <c r="U165" s="373"/>
      <c r="V165" s="373"/>
      <c r="W165" s="392"/>
      <c r="X165" s="392"/>
      <c r="Y165" s="377"/>
      <c r="Z165" s="377"/>
    </row>
    <row r="166" spans="1:31" ht="13.5" thickBot="1" x14ac:dyDescent="0.35">
      <c r="A166" s="636"/>
      <c r="B166" s="632"/>
      <c r="C166" s="683"/>
      <c r="D166" s="411"/>
      <c r="E166" s="358"/>
      <c r="F166" s="382" t="s">
        <v>25</v>
      </c>
      <c r="G166" s="35" t="e">
        <f ca="1">INDIRECT(ADDRESS(ROW()-1,COLUMN()))/($D165*'Data entry'!$C$2)</f>
        <v>#VALUE!</v>
      </c>
      <c r="H166" s="35" t="e">
        <f ca="1">INDIRECT(ADDRESS(ROW()-1,COLUMN()))/($D165*'Data entry'!$C$2)</f>
        <v>#VALUE!</v>
      </c>
      <c r="I166" s="35" t="e">
        <f ca="1">INDIRECT(ADDRESS(ROW()-1,COLUMN()))/($D165*'Data entry'!$C$2)</f>
        <v>#VALUE!</v>
      </c>
      <c r="J166" s="415"/>
      <c r="K166" s="388"/>
      <c r="L166" s="397"/>
      <c r="M166" s="397"/>
      <c r="N166" s="397"/>
      <c r="O166" s="397"/>
      <c r="P166" s="397"/>
      <c r="Q166" s="373"/>
      <c r="R166" s="373"/>
      <c r="S166" s="373"/>
      <c r="T166" s="373"/>
      <c r="U166" s="373"/>
      <c r="V166" s="373"/>
      <c r="W166" s="373"/>
      <c r="X166" s="373"/>
      <c r="Y166" s="373"/>
      <c r="Z166" s="377"/>
    </row>
    <row r="167" spans="1:31" ht="48.5" thickBot="1" x14ac:dyDescent="0.35">
      <c r="A167" s="636"/>
      <c r="B167" s="628" t="str">
        <f>'Data entry'!FM2</f>
        <v>Q8.2.1</v>
      </c>
      <c r="C167" s="608" t="str">
        <f>'Data entry'!FM4</f>
        <v>How do you know that the number of children working with/used by armed groups and forces has increased?</v>
      </c>
      <c r="D167" s="361" t="s">
        <v>51</v>
      </c>
      <c r="E167" s="358"/>
      <c r="F167" s="380"/>
      <c r="G167" s="34" t="str">
        <f>'Data entry'!FM107</f>
        <v>1. there are more recruitment events</v>
      </c>
      <c r="H167" s="34" t="str">
        <f>'Data entry'!FM108</f>
        <v>2. many children have disappeared and are thought to have joined</v>
      </c>
      <c r="I167" s="127" t="str">
        <f>'Data entry'!FM109</f>
        <v>3. you see more children working with armed forces and groups;</v>
      </c>
      <c r="J167" s="366" t="str">
        <f>'Data entry'!FM110</f>
        <v>4. you personally know children who have joined the armed groups or forces</v>
      </c>
      <c r="K167" s="363" t="str">
        <f>'Data entry'!FM111</f>
        <v>Response not clear</v>
      </c>
      <c r="L167" s="371"/>
      <c r="M167" s="371"/>
      <c r="N167" s="373"/>
      <c r="O167" s="373"/>
      <c r="P167" s="373"/>
      <c r="Q167" s="373"/>
      <c r="R167" s="373"/>
      <c r="S167" s="373"/>
      <c r="T167" s="377"/>
      <c r="U167" s="377"/>
      <c r="V167" s="373"/>
      <c r="W167" s="377"/>
      <c r="X167" s="377"/>
      <c r="Y167" s="377"/>
      <c r="Z167" s="377"/>
      <c r="AA167" s="377"/>
      <c r="AB167" s="377"/>
    </row>
    <row r="168" spans="1:31" ht="13.5" thickBot="1" x14ac:dyDescent="0.35">
      <c r="A168" s="636"/>
      <c r="B168" s="629"/>
      <c r="C168" s="609"/>
      <c r="D168" s="405" t="str">
        <f>IF('Data entry'!$C$2&gt;0,SUBTOTAL(3,('Data entry'!FM$6:FM$105))/ 'Data entry'!$C$2,"-")</f>
        <v>-</v>
      </c>
      <c r="E168" s="358"/>
      <c r="F168" s="375" t="s">
        <v>28</v>
      </c>
      <c r="G168" s="376">
        <f ca="1">SUMPRODUCT(('Data entry'!$FM$6:$FO$105=INDEX(INDIRECT(ADDRESS(ROW()-1,COLUMN())),0))*SUBTOTAL(3,OFFSET('Data entry'!$A$6,ROW('Data entry'!$A$6:'Data entry'!$A$105)-ROW('Data entry'!$A$6),)))</f>
        <v>0</v>
      </c>
      <c r="H168" s="376">
        <f ca="1">SUMPRODUCT(('Data entry'!$FM$6:$FO$105=INDEX(INDIRECT(ADDRESS(ROW()-1,COLUMN())),0))*SUBTOTAL(3,OFFSET('Data entry'!$A$6,ROW('Data entry'!$A$6:'Data entry'!$A$105)-ROW('Data entry'!$A$6),)))</f>
        <v>0</v>
      </c>
      <c r="I168" s="376">
        <f ca="1">SUMPRODUCT(('Data entry'!$FM$6:$FO$105=INDEX(INDIRECT(ADDRESS(ROW()-1,COLUMN())),0))*SUBTOTAL(3,OFFSET('Data entry'!$A$6,ROW('Data entry'!$A$6:'Data entry'!$A$105)-ROW('Data entry'!$A$6),)))</f>
        <v>0</v>
      </c>
      <c r="J168" s="376">
        <f ca="1">SUMPRODUCT(('Data entry'!$FM$6:$FO$105=INDEX(INDIRECT(ADDRESS(ROW()-1,COLUMN())),0))*SUBTOTAL(3,OFFSET('Data entry'!$A$6,ROW('Data entry'!$A$6:'Data entry'!$A$105)-ROW('Data entry'!$A$6),)))</f>
        <v>0</v>
      </c>
      <c r="K168" s="376">
        <f ca="1">SUMPRODUCT(('Data entry'!$FM$6:$FO$105=INDEX(INDIRECT(ADDRESS(ROW()-1,COLUMN())),0))*SUBTOTAL(3,OFFSET('Data entry'!$A$6,ROW('Data entry'!$A$6:'Data entry'!$A$105)-ROW('Data entry'!$A$6),)))</f>
        <v>0</v>
      </c>
      <c r="L168" s="371"/>
      <c r="M168" s="371"/>
      <c r="N168" s="373"/>
      <c r="O168" s="373"/>
      <c r="P168" s="373"/>
      <c r="Q168" s="373"/>
      <c r="R168" s="373"/>
      <c r="S168" s="373"/>
      <c r="T168" s="391"/>
      <c r="U168" s="392"/>
      <c r="V168" s="373"/>
      <c r="W168" s="392"/>
      <c r="X168" s="392"/>
      <c r="Y168" s="392"/>
      <c r="Z168" s="392"/>
      <c r="AA168" s="392"/>
      <c r="AB168" s="392"/>
    </row>
    <row r="169" spans="1:31" ht="13.5" thickBot="1" x14ac:dyDescent="0.35">
      <c r="A169" s="636"/>
      <c r="B169" s="630"/>
      <c r="C169" s="610"/>
      <c r="D169" s="411"/>
      <c r="E169" s="358"/>
      <c r="F169" s="378" t="s">
        <v>25</v>
      </c>
      <c r="G169" s="35" t="e">
        <f ca="1">INDIRECT(ADDRESS(ROW()-1,COLUMN()))/($D168*'Data entry'!$C$2)</f>
        <v>#VALUE!</v>
      </c>
      <c r="H169" s="35" t="e">
        <f ca="1">INDIRECT(ADDRESS(ROW()-1,COLUMN()))/($D168*'Data entry'!$C$2)</f>
        <v>#VALUE!</v>
      </c>
      <c r="I169" s="35" t="e">
        <f ca="1">INDIRECT(ADDRESS(ROW()-1,COLUMN()))/($D168*'Data entry'!$C$2)</f>
        <v>#VALUE!</v>
      </c>
      <c r="J169" s="35" t="e">
        <f ca="1">INDIRECT(ADDRESS(ROW()-1,COLUMN()))/($D168*'Data entry'!$C$2)</f>
        <v>#VALUE!</v>
      </c>
      <c r="K169" s="35" t="e">
        <f ca="1">INDIRECT(ADDRESS(ROW()-1,COLUMN()))/($D168*'Data entry'!$C$2)</f>
        <v>#VALUE!</v>
      </c>
      <c r="L169" s="372"/>
      <c r="M169" s="372"/>
      <c r="N169" s="373"/>
      <c r="O169" s="373"/>
      <c r="P169" s="373"/>
      <c r="Q169" s="373"/>
      <c r="R169" s="373"/>
      <c r="S169" s="373"/>
      <c r="T169" s="377"/>
      <c r="U169" s="377"/>
      <c r="V169" s="373"/>
      <c r="W169" s="377"/>
      <c r="X169" s="377"/>
      <c r="Y169" s="377"/>
      <c r="Z169" s="377"/>
    </row>
    <row r="170" spans="1:31" ht="39" customHeight="1" thickBot="1" x14ac:dyDescent="0.35">
      <c r="A170" s="636"/>
      <c r="B170" s="628" t="str">
        <f>'Data entry'!FQ2</f>
        <v>Q8.3</v>
      </c>
      <c r="C170" s="608" t="str">
        <f>'Data entry'!FQ4</f>
        <v>Places where recruitments happen most often</v>
      </c>
      <c r="D170" s="361" t="s">
        <v>51</v>
      </c>
      <c r="E170" s="358"/>
      <c r="F170" s="380"/>
      <c r="G170" s="34" t="str">
        <f>'Data entry'!FQ107</f>
        <v>CCI: child care institutions</v>
      </c>
      <c r="H170" s="126" t="str">
        <f>'Data entry'!FQ108</f>
        <v>CMP: in camps</v>
      </c>
      <c r="I170" s="126" t="str">
        <f>'Data entry'!FQ109</f>
        <v>SCH: schools</v>
      </c>
      <c r="J170" s="400" t="str">
        <f>'Data entry'!FQ110</f>
        <v>ORD: on the road</v>
      </c>
      <c r="K170" s="401" t="str">
        <f>'Data entry'!FQ111</f>
        <v>SPT: service points</v>
      </c>
      <c r="L170" s="401" t="str">
        <f>'Data entry'!FQ112</f>
        <v>Response not clear</v>
      </c>
      <c r="M170" s="371"/>
      <c r="N170" s="371"/>
      <c r="O170" s="373"/>
      <c r="P170" s="373"/>
      <c r="Q170" s="373"/>
      <c r="R170" s="373"/>
      <c r="S170" s="373"/>
      <c r="T170" s="373"/>
      <c r="U170" s="373"/>
      <c r="V170" s="373"/>
      <c r="W170" s="377"/>
      <c r="X170" s="377"/>
      <c r="Y170" s="377"/>
      <c r="Z170" s="377"/>
      <c r="AA170" s="377"/>
      <c r="AB170" s="377"/>
      <c r="AC170" s="377"/>
      <c r="AD170" s="377"/>
    </row>
    <row r="171" spans="1:31" ht="13.5" thickBot="1" x14ac:dyDescent="0.35">
      <c r="A171" s="636"/>
      <c r="B171" s="629"/>
      <c r="C171" s="609"/>
      <c r="D171" s="405" t="str">
        <f>IF('Data entry'!$C$2&gt;0,SUBTOTAL(3,('Data entry'!FQ$6:FQ$105))/ 'Data entry'!$C$2,"-")</f>
        <v>-</v>
      </c>
      <c r="E171" s="358"/>
      <c r="F171" s="375" t="s">
        <v>28</v>
      </c>
      <c r="G171" s="376">
        <f ca="1">SUMPRODUCT(('Data entry'!$FQ$6:$FS$105=INDEX(INDIRECT(ADDRESS(ROW()-1,COLUMN())),0))*SUBTOTAL(3,OFFSET('Data entry'!$A$6,ROW('Data entry'!$A$6:'Data entry'!$A$105)-ROW('Data entry'!$A$6),)))</f>
        <v>0</v>
      </c>
      <c r="H171" s="376">
        <f ca="1">SUMPRODUCT(('Data entry'!$FQ$6:$FS$105=INDEX(INDIRECT(ADDRESS(ROW()-1,COLUMN())),0))*SUBTOTAL(3,OFFSET('Data entry'!$A$6,ROW('Data entry'!$A$6:'Data entry'!$A$105)-ROW('Data entry'!$A$6),)))</f>
        <v>0</v>
      </c>
      <c r="I171" s="376">
        <f ca="1">SUMPRODUCT(('Data entry'!$FQ$6:$FS$105=INDEX(INDIRECT(ADDRESS(ROW()-1,COLUMN())),0))*SUBTOTAL(3,OFFSET('Data entry'!$A$6,ROW('Data entry'!$A$6:'Data entry'!$A$105)-ROW('Data entry'!$A$6),)))</f>
        <v>0</v>
      </c>
      <c r="J171" s="376">
        <f ca="1">SUMPRODUCT(('Data entry'!$FQ$6:$FS$105=INDEX(INDIRECT(ADDRESS(ROW()-1,COLUMN())),0))*SUBTOTAL(3,OFFSET('Data entry'!$A$6,ROW('Data entry'!$A$6:'Data entry'!$A$105)-ROW('Data entry'!$A$6),)))</f>
        <v>0</v>
      </c>
      <c r="K171" s="376">
        <f ca="1">SUMPRODUCT(('Data entry'!$FQ$6:$FS$105=INDEX(INDIRECT(ADDRESS(ROW()-1,COLUMN())),0))*SUBTOTAL(3,OFFSET('Data entry'!$A$6,ROW('Data entry'!$A$6:'Data entry'!$A$105)-ROW('Data entry'!$A$6),)))</f>
        <v>0</v>
      </c>
      <c r="L171" s="376">
        <f ca="1">SUMPRODUCT(('Data entry'!$FQ$6:$FS$105=INDEX(INDIRECT(ADDRESS(ROW()-1,COLUMN())),0))*SUBTOTAL(3,OFFSET('Data entry'!$A$6,ROW('Data entry'!$A$6:'Data entry'!$A$105)-ROW('Data entry'!$A$6),)))</f>
        <v>0</v>
      </c>
      <c r="M171" s="371"/>
      <c r="N171" s="371"/>
      <c r="O171" s="383"/>
      <c r="P171" s="373"/>
      <c r="Q171" s="373"/>
      <c r="R171" s="373"/>
      <c r="S171" s="373"/>
      <c r="T171" s="373"/>
      <c r="U171" s="373"/>
      <c r="V171" s="373"/>
      <c r="W171" s="392"/>
      <c r="X171" s="392"/>
      <c r="Y171" s="392"/>
      <c r="Z171" s="392"/>
      <c r="AA171" s="392"/>
      <c r="AB171" s="392"/>
      <c r="AC171" s="392"/>
      <c r="AD171" s="392"/>
    </row>
    <row r="172" spans="1:31" ht="13.5" thickBot="1" x14ac:dyDescent="0.35">
      <c r="A172" s="636"/>
      <c r="B172" s="630"/>
      <c r="C172" s="610"/>
      <c r="D172" s="411"/>
      <c r="E172" s="358"/>
      <c r="F172" s="378" t="s">
        <v>25</v>
      </c>
      <c r="G172" s="35" t="e">
        <f ca="1">INDIRECT(ADDRESS(ROW()-1,COLUMN()))/($D171*'Data entry'!$C$2)</f>
        <v>#VALUE!</v>
      </c>
      <c r="H172" s="35" t="e">
        <f ca="1">INDIRECT(ADDRESS(ROW()-1,COLUMN()))/($D171*'Data entry'!$C$2)</f>
        <v>#VALUE!</v>
      </c>
      <c r="I172" s="35" t="e">
        <f ca="1">INDIRECT(ADDRESS(ROW()-1,COLUMN()))/($D171*'Data entry'!$C$2)</f>
        <v>#VALUE!</v>
      </c>
      <c r="J172" s="35" t="e">
        <f ca="1">INDIRECT(ADDRESS(ROW()-1,COLUMN()))/($D171*'Data entry'!$C$2)</f>
        <v>#VALUE!</v>
      </c>
      <c r="K172" s="35" t="e">
        <f ca="1">INDIRECT(ADDRESS(ROW()-1,COLUMN()))/($D171*'Data entry'!$C$2)</f>
        <v>#VALUE!</v>
      </c>
      <c r="L172" s="35" t="e">
        <f ca="1">INDIRECT(ADDRESS(ROW()-1,COLUMN()))/($D171*'Data entry'!$C$2)</f>
        <v>#VALUE!</v>
      </c>
      <c r="M172" s="372"/>
      <c r="N172" s="372"/>
      <c r="O172" s="383"/>
      <c r="P172" s="373"/>
      <c r="Q172" s="373"/>
      <c r="R172" s="373"/>
      <c r="S172" s="373"/>
      <c r="T172" s="373"/>
      <c r="U172" s="373"/>
      <c r="V172" s="373"/>
      <c r="W172" s="377"/>
      <c r="X172" s="377"/>
      <c r="Y172" s="377"/>
      <c r="Z172" s="377"/>
      <c r="AA172" s="377"/>
    </row>
    <row r="173" spans="1:31" ht="34.5" customHeight="1" x14ac:dyDescent="0.3">
      <c r="A173" s="643" t="str">
        <f>'Data entry'!FU1</f>
        <v>9. Sexual violence</v>
      </c>
      <c r="B173" s="617" t="str">
        <f>'Data entry'!FU2</f>
        <v>Q9.1</v>
      </c>
      <c r="C173" s="640" t="str">
        <f>'Data entry'!FU4</f>
        <v>How would the KI respond to a victim of SV?</v>
      </c>
      <c r="D173" s="361" t="s">
        <v>51</v>
      </c>
      <c r="E173" s="358"/>
      <c r="F173" s="380"/>
      <c r="G173" s="34" t="str">
        <f>'Data entry'!FU107</f>
        <v>1. Sexual violence never happens here</v>
      </c>
      <c r="H173" s="34" t="str">
        <f>'Data entry'!FU108</f>
        <v>2. take child to caregivers</v>
      </c>
      <c r="I173" s="34" t="str">
        <f>'Data entry'!FU109</f>
        <v>3. take child to other family members</v>
      </c>
      <c r="J173" s="34" t="str">
        <f>'Data entry'!FU110</f>
        <v>4. take child to religious leader</v>
      </c>
      <c r="K173" s="34" t="str">
        <f>'Data entry'!FU111</f>
        <v>5. take child to health centre</v>
      </c>
      <c r="L173" s="34" t="str">
        <f>'Data entry'!FU112</f>
        <v>6. take child to mobile clinic</v>
      </c>
      <c r="M173" s="297" t="str">
        <f>'Data entry'!FU113</f>
        <v>7. take child to community social worker</v>
      </c>
      <c r="N173" s="297" t="str">
        <f>'Data entry'!FU114</f>
        <v>8. take child to teacher</v>
      </c>
      <c r="O173" s="298" t="str">
        <f>'Data entry'!FU115</f>
        <v>9. take child to clan leader</v>
      </c>
      <c r="P173" s="298" t="str">
        <f>'Data entry'!FU116</f>
        <v>10. report to police/community justice system</v>
      </c>
      <c r="Q173" s="297" t="str">
        <f>'Data entry'!FU117</f>
        <v>11. confront the perpetrator</v>
      </c>
      <c r="R173" s="299" t="str">
        <f>'Data entry'!FU118</f>
        <v>12. take child to women’s association</v>
      </c>
      <c r="S173" s="297" t="str">
        <f>'Data entry'!FU119</f>
        <v>13. take child to a traditional midwife</v>
      </c>
      <c r="T173" s="363" t="str">
        <f>'Data entry'!FU120</f>
        <v>14. do nothing</v>
      </c>
      <c r="U173" s="363" t="str">
        <f>'Data entry'!FU121</f>
        <v>Response not clear</v>
      </c>
      <c r="V173" s="384"/>
      <c r="W173" s="384"/>
      <c r="X173" s="373"/>
      <c r="Y173" s="373"/>
      <c r="Z173" s="373"/>
      <c r="AA173" s="373"/>
      <c r="AB173" s="373"/>
      <c r="AC173" s="373"/>
    </row>
    <row r="174" spans="1:31" x14ac:dyDescent="0.3">
      <c r="A174" s="644"/>
      <c r="B174" s="618"/>
      <c r="C174" s="641"/>
      <c r="D174" s="405" t="str">
        <f>IF('Data entry'!$C$2&gt;0,SUBTOTAL(3,('Data entry'!FU$6:FU$105))/ 'Data entry'!$C$2,"-")</f>
        <v>-</v>
      </c>
      <c r="E174" s="358"/>
      <c r="F174" s="381" t="s">
        <v>28</v>
      </c>
      <c r="G174" s="376">
        <f ca="1">SUMPRODUCT(('Data entry'!$FU$6:$FW$105=INDEX(INDIRECT(ADDRESS(ROW()-1,COLUMN())),0))*SUBTOTAL(3,OFFSET('Data entry'!$A$6,ROW('Data entry'!$A$6:'Data entry'!$A$105)-ROW('Data entry'!$A$6),)))</f>
        <v>0</v>
      </c>
      <c r="H174" s="376">
        <f ca="1">SUMPRODUCT(('Data entry'!$FU$6:$FW$105=INDEX(INDIRECT(ADDRESS(ROW()-1,COLUMN())),0))*SUBTOTAL(3,OFFSET('Data entry'!$A$6,ROW('Data entry'!$A$6:'Data entry'!$A$105)-ROW('Data entry'!$A$6),)))</f>
        <v>0</v>
      </c>
      <c r="I174" s="376">
        <f ca="1">SUMPRODUCT(('Data entry'!$FU$6:$FW$105=INDEX(INDIRECT(ADDRESS(ROW()-1,COLUMN())),0))*SUBTOTAL(3,OFFSET('Data entry'!$A$6,ROW('Data entry'!$A$6:'Data entry'!$A$105)-ROW('Data entry'!$A$6),)))</f>
        <v>0</v>
      </c>
      <c r="J174" s="376">
        <f ca="1">SUMPRODUCT(('Data entry'!$FU$6:$FW$105=INDEX(INDIRECT(ADDRESS(ROW()-1,COLUMN())),0))*SUBTOTAL(3,OFFSET('Data entry'!$A$6,ROW('Data entry'!$A$6:'Data entry'!$A$105)-ROW('Data entry'!$A$6),)))</f>
        <v>0</v>
      </c>
      <c r="K174" s="376">
        <f ca="1">SUMPRODUCT(('Data entry'!$FU$6:$FW$105=INDEX(INDIRECT(ADDRESS(ROW()-1,COLUMN())),0))*SUBTOTAL(3,OFFSET('Data entry'!$A$6,ROW('Data entry'!$A$6:'Data entry'!$A$105)-ROW('Data entry'!$A$6),)))</f>
        <v>0</v>
      </c>
      <c r="L174" s="376">
        <f ca="1">SUMPRODUCT(('Data entry'!$FU$6:$FW$105=INDEX(INDIRECT(ADDRESS(ROW()-1,COLUMN())),0))*SUBTOTAL(3,OFFSET('Data entry'!$A$6,ROW('Data entry'!$A$6:'Data entry'!$A$105)-ROW('Data entry'!$A$6),)))</f>
        <v>0</v>
      </c>
      <c r="M174" s="376">
        <f ca="1">SUMPRODUCT(('Data entry'!$FU$6:$FW$105=INDEX(INDIRECT(ADDRESS(ROW()-1,COLUMN())),0))*SUBTOTAL(3,OFFSET('Data entry'!$A$6,ROW('Data entry'!$A$6:'Data entry'!$A$105)-ROW('Data entry'!$A$6),)))</f>
        <v>0</v>
      </c>
      <c r="N174" s="376">
        <f ca="1">SUMPRODUCT(('Data entry'!$FU$6:$FW$105=INDEX(INDIRECT(ADDRESS(ROW()-1,COLUMN())),0))*SUBTOTAL(3,OFFSET('Data entry'!$A$6,ROW('Data entry'!$A$6:'Data entry'!$A$105)-ROW('Data entry'!$A$6),)))</f>
        <v>0</v>
      </c>
      <c r="O174" s="376">
        <f ca="1">SUMPRODUCT(('Data entry'!$FU$6:$FW$105=INDEX(INDIRECT(ADDRESS(ROW()-1,COLUMN())),0))*SUBTOTAL(3,OFFSET('Data entry'!$A$6,ROW('Data entry'!$A$6:'Data entry'!$A$105)-ROW('Data entry'!$A$6),)))</f>
        <v>0</v>
      </c>
      <c r="P174" s="376">
        <f ca="1">SUMPRODUCT(('Data entry'!$FU$6:$FW$105=INDEX(INDIRECT(ADDRESS(ROW()-1,COLUMN())),0))*SUBTOTAL(3,OFFSET('Data entry'!$A$6,ROW('Data entry'!$A$6:'Data entry'!$A$105)-ROW('Data entry'!$A$6),)))</f>
        <v>0</v>
      </c>
      <c r="Q174" s="376">
        <f ca="1">SUMPRODUCT(('Data entry'!$FU$6:$FW$105=INDEX(INDIRECT(ADDRESS(ROW()-1,COLUMN())),0))*SUBTOTAL(3,OFFSET('Data entry'!$A$6,ROW('Data entry'!$A$6:'Data entry'!$A$105)-ROW('Data entry'!$A$6),)))</f>
        <v>0</v>
      </c>
      <c r="R174" s="376">
        <f ca="1">SUMPRODUCT(('Data entry'!$FU$6:$FW$105=INDEX(INDIRECT(ADDRESS(ROW()-1,COLUMN())),0))*SUBTOTAL(3,OFFSET('Data entry'!$A$6,ROW('Data entry'!$A$6:'Data entry'!$A$105)-ROW('Data entry'!$A$6),)))</f>
        <v>0</v>
      </c>
      <c r="S174" s="376">
        <f ca="1">SUMPRODUCT(('Data entry'!$FU$6:$FW$105=INDEX(INDIRECT(ADDRESS(ROW()-1,COLUMN())),0))*SUBTOTAL(3,OFFSET('Data entry'!$A$6,ROW('Data entry'!$A$6:'Data entry'!$A$105)-ROW('Data entry'!$A$6),)))</f>
        <v>0</v>
      </c>
      <c r="T174" s="376">
        <f ca="1">SUMPRODUCT(('Data entry'!$FU$6:$FW$105=INDEX(INDIRECT(ADDRESS(ROW()-1,COLUMN())),0))*SUBTOTAL(3,OFFSET('Data entry'!$A$6,ROW('Data entry'!$A$6:'Data entry'!$A$105)-ROW('Data entry'!$A$6),)))</f>
        <v>0</v>
      </c>
      <c r="U174" s="376">
        <f ca="1">SUMPRODUCT(('Data entry'!$FU$6:$FW$105=INDEX(INDIRECT(ADDRESS(ROW()-1,COLUMN())),0))*SUBTOTAL(3,OFFSET('Data entry'!$A$6,ROW('Data entry'!$A$6:'Data entry'!$A$105)-ROW('Data entry'!$A$6),)))</f>
        <v>0</v>
      </c>
      <c r="V174" s="384"/>
      <c r="W174" s="384"/>
      <c r="X174" s="373"/>
      <c r="Y174" s="373"/>
      <c r="Z174" s="373"/>
      <c r="AA174" s="373"/>
      <c r="AB174" s="373"/>
      <c r="AC174" s="373"/>
    </row>
    <row r="175" spans="1:31" ht="13.5" thickBot="1" x14ac:dyDescent="0.35">
      <c r="A175" s="644"/>
      <c r="B175" s="619"/>
      <c r="C175" s="642"/>
      <c r="D175" s="411"/>
      <c r="E175" s="358"/>
      <c r="F175" s="382" t="s">
        <v>25</v>
      </c>
      <c r="G175" s="35" t="e">
        <f ca="1">INDIRECT(ADDRESS(ROW()-1,COLUMN()))/($D174*'Data entry'!$C$2)</f>
        <v>#VALUE!</v>
      </c>
      <c r="H175" s="35" t="e">
        <f ca="1">INDIRECT(ADDRESS(ROW()-1,COLUMN()))/($D174*'Data entry'!$C$2)</f>
        <v>#VALUE!</v>
      </c>
      <c r="I175" s="35" t="e">
        <f ca="1">INDIRECT(ADDRESS(ROW()-1,COLUMN()))/($D174*'Data entry'!$C$2)</f>
        <v>#VALUE!</v>
      </c>
      <c r="J175" s="35" t="e">
        <f ca="1">INDIRECT(ADDRESS(ROW()-1,COLUMN()))/($D174*'Data entry'!$C$2)</f>
        <v>#VALUE!</v>
      </c>
      <c r="K175" s="35" t="e">
        <f ca="1">INDIRECT(ADDRESS(ROW()-1,COLUMN()))/($D174*'Data entry'!$C$2)</f>
        <v>#VALUE!</v>
      </c>
      <c r="L175" s="35" t="e">
        <f ca="1">INDIRECT(ADDRESS(ROW()-1,COLUMN()))/($D174*'Data entry'!$C$2)</f>
        <v>#VALUE!</v>
      </c>
      <c r="M175" s="35" t="e">
        <f ca="1">INDIRECT(ADDRESS(ROW()-1,COLUMN()))/($D174*'Data entry'!$C$2)</f>
        <v>#VALUE!</v>
      </c>
      <c r="N175" s="35" t="e">
        <f ca="1">INDIRECT(ADDRESS(ROW()-1,COLUMN()))/($D174*'Data entry'!$C$2)</f>
        <v>#VALUE!</v>
      </c>
      <c r="O175" s="35" t="e">
        <f ca="1">INDIRECT(ADDRESS(ROW()-1,COLUMN()))/($D174*'Data entry'!$C$2)</f>
        <v>#VALUE!</v>
      </c>
      <c r="P175" s="35" t="e">
        <f ca="1">INDIRECT(ADDRESS(ROW()-1,COLUMN()))/($D174*'Data entry'!$C$2)</f>
        <v>#VALUE!</v>
      </c>
      <c r="Q175" s="35" t="e">
        <f ca="1">INDIRECT(ADDRESS(ROW()-1,COLUMN()))/($D174*'Data entry'!$C$2)</f>
        <v>#VALUE!</v>
      </c>
      <c r="R175" s="35" t="e">
        <f ca="1">INDIRECT(ADDRESS(ROW()-1,COLUMN()))/($D174*'Data entry'!$C$2)</f>
        <v>#VALUE!</v>
      </c>
      <c r="S175" s="35" t="e">
        <f ca="1">INDIRECT(ADDRESS(ROW()-1,COLUMN()))/($D174*'Data entry'!$C$2)</f>
        <v>#VALUE!</v>
      </c>
      <c r="T175" s="35" t="e">
        <f ca="1">INDIRECT(ADDRESS(ROW()-1,COLUMN()))/($D174*'Data entry'!$C$2)</f>
        <v>#VALUE!</v>
      </c>
      <c r="U175" s="35" t="e">
        <f ca="1">INDIRECT(ADDRESS(ROW()-1,COLUMN()))/($D174*'Data entry'!$C$2)</f>
        <v>#VALUE!</v>
      </c>
      <c r="V175" s="384"/>
      <c r="W175" s="384"/>
      <c r="X175" s="373"/>
      <c r="Y175" s="373"/>
      <c r="Z175" s="373"/>
      <c r="AA175" s="373"/>
      <c r="AB175" s="373"/>
      <c r="AC175" s="373"/>
    </row>
    <row r="176" spans="1:31" ht="24.75" customHeight="1" x14ac:dyDescent="0.3">
      <c r="A176" s="644"/>
      <c r="B176" s="617" t="str">
        <f>'Data entry'!FY2</f>
        <v>Q9.2</v>
      </c>
      <c r="C176" s="648" t="str">
        <f>'Data entry'!FY4</f>
        <v>Has there been an increase in SV incidents?</v>
      </c>
      <c r="D176" s="361" t="s">
        <v>51</v>
      </c>
      <c r="E176" s="358"/>
      <c r="F176" s="380"/>
      <c r="G176" s="33" t="str">
        <f>'Data entry'!FY107</f>
        <v>Yes</v>
      </c>
      <c r="H176" s="33" t="str">
        <f>'Data entry'!FY108</f>
        <v>No</v>
      </c>
      <c r="I176" s="33" t="str">
        <f>'Data entry'!FY109</f>
        <v>Response not clear</v>
      </c>
      <c r="J176" s="383"/>
      <c r="K176" s="397"/>
      <c r="L176" s="397"/>
      <c r="M176" s="373"/>
      <c r="N176" s="373"/>
      <c r="O176" s="373"/>
      <c r="P176" s="373"/>
      <c r="Q176" s="373"/>
      <c r="R176" s="373"/>
      <c r="S176" s="373"/>
      <c r="T176" s="373"/>
      <c r="U176" s="373"/>
      <c r="V176" s="373"/>
      <c r="W176" s="397"/>
      <c r="X176" s="397"/>
      <c r="Y176" s="402"/>
      <c r="Z176" s="372"/>
      <c r="AA176" s="372"/>
      <c r="AB176" s="373"/>
      <c r="AC176" s="373"/>
      <c r="AD176" s="373"/>
      <c r="AE176" s="373"/>
    </row>
    <row r="177" spans="1:31" ht="13.5" customHeight="1" x14ac:dyDescent="0.3">
      <c r="A177" s="644"/>
      <c r="B177" s="618"/>
      <c r="C177" s="649"/>
      <c r="D177" s="405" t="str">
        <f>IF('Data entry'!$C$2&gt;0,SUBTOTAL(3,('Data entry'!FY$6:FY$105))/ 'Data entry'!$C$2,"-")</f>
        <v>-</v>
      </c>
      <c r="E177" s="358"/>
      <c r="F177" s="381" t="s">
        <v>28</v>
      </c>
      <c r="G177" s="376">
        <f ca="1">SUMPRODUCT(('Data entry'!$FY$6:$FY$105=INDEX(INDIRECT(ADDRESS(ROW()-1,COLUMN())),0))*SUBTOTAL(3,OFFSET('Data entry'!$A$6,ROW('Data entry'!$A$6:'Data entry'!$A$105)-ROW('Data entry'!$A$6),)))</f>
        <v>0</v>
      </c>
      <c r="H177" s="376">
        <f ca="1">SUMPRODUCT(('Data entry'!$FY$6:$FY$105=INDEX(INDIRECT(ADDRESS(ROW()-1,COLUMN())),0))*SUBTOTAL(3,OFFSET('Data entry'!$A$6,ROW('Data entry'!$A$6:'Data entry'!$A$105)-ROW('Data entry'!$A$6),)))</f>
        <v>0</v>
      </c>
      <c r="I177" s="376">
        <f ca="1">SUMPRODUCT(('Data entry'!$FY$6:$FY$105=INDEX(INDIRECT(ADDRESS(ROW()-1,COLUMN())),0))*SUBTOTAL(3,OFFSET('Data entry'!$A$6,ROW('Data entry'!$A$6:'Data entry'!$A$105)-ROW('Data entry'!$A$6),)))</f>
        <v>0</v>
      </c>
      <c r="J177" s="383"/>
      <c r="K177" s="373"/>
      <c r="L177" s="373"/>
      <c r="M177" s="373"/>
      <c r="N177" s="373"/>
      <c r="O177" s="373"/>
      <c r="P177" s="373"/>
      <c r="Q177" s="373"/>
      <c r="R177" s="373"/>
      <c r="S177" s="373"/>
      <c r="T177" s="373"/>
      <c r="U177" s="373"/>
      <c r="V177" s="373"/>
      <c r="W177" s="373"/>
      <c r="X177" s="373"/>
      <c r="Y177" s="402"/>
      <c r="Z177" s="391"/>
      <c r="AA177" s="372"/>
      <c r="AB177" s="373"/>
      <c r="AC177" s="373"/>
      <c r="AD177" s="373"/>
      <c r="AE177" s="373"/>
    </row>
    <row r="178" spans="1:31" ht="13.5" thickBot="1" x14ac:dyDescent="0.35">
      <c r="A178" s="644"/>
      <c r="B178" s="619"/>
      <c r="C178" s="650"/>
      <c r="D178" s="411"/>
      <c r="E178" s="358"/>
      <c r="F178" s="382" t="s">
        <v>25</v>
      </c>
      <c r="G178" s="35" t="e">
        <f ca="1">INDIRECT(ADDRESS(ROW()-1,COLUMN()))/($D177*'Data entry'!$C$2)</f>
        <v>#VALUE!</v>
      </c>
      <c r="H178" s="35" t="e">
        <f ca="1">INDIRECT(ADDRESS(ROW()-1,COLUMN()))/($D177*'Data entry'!$C$2)</f>
        <v>#VALUE!</v>
      </c>
      <c r="I178" s="35" t="e">
        <f ca="1">INDIRECT(ADDRESS(ROW()-1,COLUMN()))/($D177*'Data entry'!$C$2)</f>
        <v>#VALUE!</v>
      </c>
      <c r="J178" s="383"/>
      <c r="K178" s="373"/>
      <c r="L178" s="373"/>
      <c r="M178" s="373"/>
      <c r="N178" s="373"/>
      <c r="O178" s="373"/>
      <c r="P178" s="373"/>
      <c r="Q178" s="373"/>
      <c r="R178" s="373"/>
      <c r="S178" s="373"/>
      <c r="T178" s="373"/>
      <c r="U178" s="373"/>
      <c r="V178" s="373"/>
      <c r="W178" s="373"/>
      <c r="X178" s="373"/>
      <c r="Y178" s="373"/>
      <c r="Z178" s="373"/>
    </row>
    <row r="179" spans="1:31" ht="34.5" customHeight="1" x14ac:dyDescent="0.3">
      <c r="A179" s="644"/>
      <c r="B179" s="617" t="str">
        <f>'Data entry'!FZ2</f>
        <v>Q9.2.1</v>
      </c>
      <c r="C179" s="640" t="str">
        <f>'Data entry'!FZ4</f>
        <v>In what situation does sexual violence occur?</v>
      </c>
      <c r="D179" s="361" t="s">
        <v>51</v>
      </c>
      <c r="E179" s="358"/>
      <c r="F179" s="380"/>
      <c r="G179" s="33" t="str">
        <f>'Data entry'!FZ107</f>
        <v>1. while at home</v>
      </c>
      <c r="H179" s="33" t="str">
        <f>'Data entry'!FZ108</f>
        <v>2. while collecting firewood</v>
      </c>
      <c r="I179" s="33" t="str">
        <f>'Data entry'!FZ109</f>
        <v>3. while at school</v>
      </c>
      <c r="J179" s="33" t="str">
        <f>'Data entry'!FZ110</f>
        <v>4. while playing around the camp/village</v>
      </c>
      <c r="K179" s="109" t="str">
        <f>'Data entry'!FZ111</f>
        <v>5.  on the way to school</v>
      </c>
      <c r="L179" s="33" t="str">
        <f>'Data entry'!FZ112</f>
        <v>6. when at workplace</v>
      </c>
      <c r="M179" s="106" t="str">
        <f>'Data entry'!FZ113</f>
        <v>7. while collecting water</v>
      </c>
      <c r="N179" s="106" t="str">
        <f>'Data entry'!FZ114</f>
        <v>8. while working in the fields</v>
      </c>
      <c r="O179" s="116" t="str">
        <f>'Data entry'!FZ115</f>
        <v>9. during population movement</v>
      </c>
      <c r="P179" s="116" t="str">
        <f>'Data entry'!FZ116</f>
        <v xml:space="preserve">10. upon arrival at the camp/community </v>
      </c>
      <c r="Q179" s="106" t="str">
        <f>'Data entry'!FZ117</f>
        <v>11. during armed group attacks</v>
      </c>
      <c r="R179" s="139" t="str">
        <f>'Data entry'!FZ118</f>
        <v>12. in common areas, such as around latrines/showers, etc</v>
      </c>
      <c r="S179" s="107" t="str">
        <f>'Data entry'!FZ119</f>
        <v>Response not clear</v>
      </c>
      <c r="T179" s="373"/>
      <c r="U179" s="373"/>
      <c r="V179" s="373"/>
      <c r="W179" s="373"/>
      <c r="X179" s="373"/>
      <c r="Y179" s="373"/>
      <c r="Z179" s="373"/>
      <c r="AA179" s="373"/>
    </row>
    <row r="180" spans="1:31" x14ac:dyDescent="0.3">
      <c r="A180" s="644"/>
      <c r="B180" s="618"/>
      <c r="C180" s="641"/>
      <c r="D180" s="405" t="str">
        <f>IF('Data entry'!$C$2&gt;0,SUBTOTAL(3,('Data entry'!FZ$6:FZ$105))/ 'Data entry'!$C$2,"-")</f>
        <v>-</v>
      </c>
      <c r="E180" s="358"/>
      <c r="F180" s="381" t="s">
        <v>28</v>
      </c>
      <c r="G180" s="376">
        <f ca="1">SUMPRODUCT(('Data entry'!$FZ$6:$GB$105=INDEX(INDIRECT(ADDRESS(ROW()-1,COLUMN())),0))*SUBTOTAL(3,OFFSET('Data entry'!$A$6,ROW('Data entry'!$A$6:'Data entry'!$A$105)-ROW('Data entry'!$A$6),)))</f>
        <v>0</v>
      </c>
      <c r="H180" s="376">
        <f ca="1">SUMPRODUCT(('Data entry'!$FZ$6:$GB$105=INDEX(INDIRECT(ADDRESS(ROW()-1,COLUMN())),0))*SUBTOTAL(3,OFFSET('Data entry'!$A$6,ROW('Data entry'!$A$6:'Data entry'!$A$105)-ROW('Data entry'!$A$6),)))</f>
        <v>0</v>
      </c>
      <c r="I180" s="376">
        <f ca="1">SUMPRODUCT(('Data entry'!$FZ$6:$GB$105=INDEX(INDIRECT(ADDRESS(ROW()-1,COLUMN())),0))*SUBTOTAL(3,OFFSET('Data entry'!$A$6,ROW('Data entry'!$A$6:'Data entry'!$A$105)-ROW('Data entry'!$A$6),)))</f>
        <v>0</v>
      </c>
      <c r="J180" s="376">
        <f ca="1">SUMPRODUCT(('Data entry'!$FZ$6:$GB$105=INDEX(INDIRECT(ADDRESS(ROW()-1,COLUMN())),0))*SUBTOTAL(3,OFFSET('Data entry'!$A$6,ROW('Data entry'!$A$6:'Data entry'!$A$105)-ROW('Data entry'!$A$6),)))</f>
        <v>0</v>
      </c>
      <c r="K180" s="376">
        <f ca="1">SUMPRODUCT(('Data entry'!$FZ$6:$GB$105=INDEX(INDIRECT(ADDRESS(ROW()-1,COLUMN())),0))*SUBTOTAL(3,OFFSET('Data entry'!$A$6,ROW('Data entry'!$A$6:'Data entry'!$A$105)-ROW('Data entry'!$A$6),)))</f>
        <v>0</v>
      </c>
      <c r="L180" s="376">
        <f ca="1">SUMPRODUCT(('Data entry'!$FZ$6:$GB$105=INDEX(INDIRECT(ADDRESS(ROW()-1,COLUMN())),0))*SUBTOTAL(3,OFFSET('Data entry'!$A$6,ROW('Data entry'!$A$6:'Data entry'!$A$105)-ROW('Data entry'!$A$6),)))</f>
        <v>0</v>
      </c>
      <c r="M180" s="376">
        <f ca="1">SUMPRODUCT(('Data entry'!$FZ$6:$GB$105=INDEX(INDIRECT(ADDRESS(ROW()-1,COLUMN())),0))*SUBTOTAL(3,OFFSET('Data entry'!$A$6,ROW('Data entry'!$A$6:'Data entry'!$A$105)-ROW('Data entry'!$A$6),)))</f>
        <v>0</v>
      </c>
      <c r="N180" s="376">
        <f ca="1">SUMPRODUCT(('Data entry'!$FZ$6:$GB$105=INDEX(INDIRECT(ADDRESS(ROW()-1,COLUMN())),0))*SUBTOTAL(3,OFFSET('Data entry'!$A$6,ROW('Data entry'!$A$6:'Data entry'!$A$105)-ROW('Data entry'!$A$6),)))</f>
        <v>0</v>
      </c>
      <c r="O180" s="376">
        <f ca="1">SUMPRODUCT(('Data entry'!$FZ$6:$GB$105=INDEX(INDIRECT(ADDRESS(ROW()-1,COLUMN())),0))*SUBTOTAL(3,OFFSET('Data entry'!$A$6,ROW('Data entry'!$A$6:'Data entry'!$A$105)-ROW('Data entry'!$A$6),)))</f>
        <v>0</v>
      </c>
      <c r="P180" s="376">
        <f ca="1">SUMPRODUCT(('Data entry'!$FZ$6:$GB$105=INDEX(INDIRECT(ADDRESS(ROW()-1,COLUMN())),0))*SUBTOTAL(3,OFFSET('Data entry'!$A$6,ROW('Data entry'!$A$6:'Data entry'!$A$105)-ROW('Data entry'!$A$6),)))</f>
        <v>0</v>
      </c>
      <c r="Q180" s="376">
        <f ca="1">SUMPRODUCT(('Data entry'!$FZ$6:$GB$105=INDEX(INDIRECT(ADDRESS(ROW()-1,COLUMN())),0))*SUBTOTAL(3,OFFSET('Data entry'!$A$6,ROW('Data entry'!$A$6:'Data entry'!$A$105)-ROW('Data entry'!$A$6),)))</f>
        <v>0</v>
      </c>
      <c r="R180" s="376">
        <f ca="1">SUMPRODUCT(('Data entry'!$FZ$6:$GB$105=INDEX(INDIRECT(ADDRESS(ROW()-1,COLUMN())),0))*SUBTOTAL(3,OFFSET('Data entry'!$A$6,ROW('Data entry'!$A$6:'Data entry'!$A$105)-ROW('Data entry'!$A$6),)))</f>
        <v>0</v>
      </c>
      <c r="S180" s="376">
        <f ca="1">SUMPRODUCT(('Data entry'!$FZ$6:$GB$105=INDEX(INDIRECT(ADDRESS(ROW()-1,COLUMN())),0))*SUBTOTAL(3,OFFSET('Data entry'!$A$6,ROW('Data entry'!$A$6:'Data entry'!$A$105)-ROW('Data entry'!$A$6),)))</f>
        <v>0</v>
      </c>
      <c r="T180" s="373"/>
      <c r="U180" s="384"/>
      <c r="V180" s="373"/>
      <c r="W180" s="373"/>
      <c r="X180" s="373"/>
      <c r="Y180" s="373"/>
      <c r="Z180" s="373"/>
      <c r="AA180" s="373"/>
    </row>
    <row r="181" spans="1:31" ht="13.5" thickBot="1" x14ac:dyDescent="0.35">
      <c r="A181" s="644"/>
      <c r="B181" s="619"/>
      <c r="C181" s="642"/>
      <c r="D181" s="411"/>
      <c r="E181" s="358"/>
      <c r="F181" s="382" t="s">
        <v>29</v>
      </c>
      <c r="G181" s="35" t="e">
        <f ca="1">INDIRECT(ADDRESS(ROW()-1,COLUMN()))/($D180*'Data entry'!$C$2)</f>
        <v>#VALUE!</v>
      </c>
      <c r="H181" s="35" t="e">
        <f ca="1">INDIRECT(ADDRESS(ROW()-1,COLUMN()))/($D180*'Data entry'!$C$2)</f>
        <v>#VALUE!</v>
      </c>
      <c r="I181" s="35" t="e">
        <f ca="1">INDIRECT(ADDRESS(ROW()-1,COLUMN()))/($D180*'Data entry'!$C$2)</f>
        <v>#VALUE!</v>
      </c>
      <c r="J181" s="35" t="e">
        <f ca="1">INDIRECT(ADDRESS(ROW()-1,COLUMN()))/($D180*'Data entry'!$C$2)</f>
        <v>#VALUE!</v>
      </c>
      <c r="K181" s="35" t="e">
        <f ca="1">INDIRECT(ADDRESS(ROW()-1,COLUMN()))/($D180*'Data entry'!$C$2)</f>
        <v>#VALUE!</v>
      </c>
      <c r="L181" s="35" t="e">
        <f ca="1">INDIRECT(ADDRESS(ROW()-1,COLUMN()))/($D180*'Data entry'!$C$2)</f>
        <v>#VALUE!</v>
      </c>
      <c r="M181" s="35" t="e">
        <f ca="1">INDIRECT(ADDRESS(ROW()-1,COLUMN()))/($D180*'Data entry'!$C$2)</f>
        <v>#VALUE!</v>
      </c>
      <c r="N181" s="35" t="e">
        <f ca="1">INDIRECT(ADDRESS(ROW()-1,COLUMN()))/($D180*'Data entry'!$C$2)</f>
        <v>#VALUE!</v>
      </c>
      <c r="O181" s="35" t="e">
        <f ca="1">INDIRECT(ADDRESS(ROW()-1,COLUMN()))/($D180*'Data entry'!$C$2)</f>
        <v>#VALUE!</v>
      </c>
      <c r="P181" s="35" t="e">
        <f ca="1">INDIRECT(ADDRESS(ROW()-1,COLUMN()))/($D180*'Data entry'!$C$2)</f>
        <v>#VALUE!</v>
      </c>
      <c r="Q181" s="35" t="e">
        <f ca="1">INDIRECT(ADDRESS(ROW()-1,COLUMN()))/($D180*'Data entry'!$C$2)</f>
        <v>#VALUE!</v>
      </c>
      <c r="R181" s="35" t="e">
        <f ca="1">INDIRECT(ADDRESS(ROW()-1,COLUMN()))/($D180*'Data entry'!$C$2)</f>
        <v>#VALUE!</v>
      </c>
      <c r="S181" s="35" t="e">
        <f ca="1">INDIRECT(ADDRESS(ROW()-1,COLUMN()))/($D180*'Data entry'!$C$2)</f>
        <v>#VALUE!</v>
      </c>
      <c r="T181" s="373"/>
      <c r="U181" s="384"/>
      <c r="V181" s="373"/>
      <c r="W181" s="373"/>
      <c r="X181" s="373"/>
      <c r="Y181" s="373"/>
      <c r="Z181" s="373"/>
      <c r="AA181" s="373"/>
    </row>
    <row r="182" spans="1:31" ht="26" x14ac:dyDescent="0.3">
      <c r="A182" s="644"/>
      <c r="B182" s="617" t="str">
        <f>'Data entry'!GD2</f>
        <v>Q9.3</v>
      </c>
      <c r="C182" s="633" t="s">
        <v>117</v>
      </c>
      <c r="D182" s="361" t="s">
        <v>51</v>
      </c>
      <c r="E182" s="358"/>
      <c r="F182" s="395" t="str">
        <f>'Data entry'!GD5</f>
        <v>Q9.3.1</v>
      </c>
      <c r="G182" s="103" t="str">
        <f>'Data entry'!GD107</f>
        <v>more girls than boys are targeted</v>
      </c>
      <c r="H182" s="103" t="str">
        <f>'Data entry'!GD108</f>
        <v>more boys than girls are targeted</v>
      </c>
      <c r="I182" s="103" t="str">
        <f>'Data entry'!GD109</f>
        <v>no difference</v>
      </c>
      <c r="J182" s="159" t="str">
        <f>'Data entry'!GD110</f>
        <v>Response not clear</v>
      </c>
      <c r="K182" s="383"/>
      <c r="L182" s="397"/>
      <c r="M182" s="397"/>
      <c r="N182" s="373"/>
      <c r="O182" s="373"/>
      <c r="P182" s="373"/>
      <c r="Q182" s="373"/>
      <c r="R182" s="373"/>
      <c r="S182" s="373"/>
      <c r="T182" s="373"/>
      <c r="U182" s="373"/>
      <c r="V182" s="373"/>
      <c r="W182" s="373"/>
      <c r="X182" s="373"/>
      <c r="Y182" s="373"/>
      <c r="Z182" s="373"/>
      <c r="AA182" s="373"/>
    </row>
    <row r="183" spans="1:31" x14ac:dyDescent="0.3">
      <c r="A183" s="644"/>
      <c r="B183" s="618"/>
      <c r="C183" s="609"/>
      <c r="D183" s="405" t="str">
        <f>IF('Data entry'!$C$2&gt;0,SUBTOTAL(3,('Data entry'!GD$6:GD$105))/ 'Data entry'!$C$2,"-")</f>
        <v>-</v>
      </c>
      <c r="E183" s="358"/>
      <c r="F183" s="381" t="s">
        <v>28</v>
      </c>
      <c r="G183" s="376">
        <f ca="1">SUMPRODUCT(('Data entry'!$GD$6:$GD$105=INDEX(INDIRECT(ADDRESS(ROW()-1,COLUMN())),0))*SUBTOTAL(3,OFFSET('Data entry'!$A$6,ROW('Data entry'!$A$6:'Data entry'!$A$105)-ROW('Data entry'!$A$6),)))</f>
        <v>0</v>
      </c>
      <c r="H183" s="376">
        <f ca="1">SUMPRODUCT(('Data entry'!$GD$6:$GD$105=INDEX(INDIRECT(ADDRESS(ROW()-1,COLUMN())),0))*SUBTOTAL(3,OFFSET('Data entry'!$A$6,ROW('Data entry'!$A$6:'Data entry'!$A$105)-ROW('Data entry'!$A$6),)))</f>
        <v>0</v>
      </c>
      <c r="I183" s="376">
        <f ca="1">SUMPRODUCT(('Data entry'!$GD$6:$GD$105=INDEX(INDIRECT(ADDRESS(ROW()-1,COLUMN())),0))*SUBTOTAL(3,OFFSET('Data entry'!$A$6,ROW('Data entry'!$A$6:'Data entry'!$A$105)-ROW('Data entry'!$A$6),)))</f>
        <v>0</v>
      </c>
      <c r="J183" s="376">
        <f ca="1">SUMPRODUCT(('Data entry'!$GD$6:$GD$105=INDEX(INDIRECT(ADDRESS(ROW()-1,COLUMN())),0))*SUBTOTAL(3,OFFSET('Data entry'!$A$6,ROW('Data entry'!$A$6:'Data entry'!$A$105)-ROW('Data entry'!$A$6),)))</f>
        <v>0</v>
      </c>
      <c r="K183" s="383"/>
      <c r="L183" s="373"/>
      <c r="M183" s="373"/>
      <c r="N183" s="373"/>
      <c r="O183" s="373"/>
      <c r="P183" s="373"/>
      <c r="Q183" s="373"/>
      <c r="R183" s="373"/>
      <c r="S183" s="373"/>
      <c r="T183" s="373"/>
      <c r="U183" s="402"/>
      <c r="V183" s="373"/>
      <c r="W183" s="373"/>
      <c r="X183" s="373"/>
      <c r="Y183" s="373"/>
      <c r="Z183" s="373"/>
      <c r="AA183" s="373"/>
    </row>
    <row r="184" spans="1:31" ht="13.5" thickBot="1" x14ac:dyDescent="0.35">
      <c r="A184" s="644"/>
      <c r="B184" s="618"/>
      <c r="C184" s="610"/>
      <c r="D184" s="411"/>
      <c r="E184" s="358"/>
      <c r="F184" s="382" t="s">
        <v>25</v>
      </c>
      <c r="G184" s="35" t="e">
        <f ca="1">INDIRECT(ADDRESS(ROW()-1,COLUMN()))/($D183*'Data entry'!$C$2)</f>
        <v>#VALUE!</v>
      </c>
      <c r="H184" s="35" t="e">
        <f ca="1">INDIRECT(ADDRESS(ROW()-1,COLUMN()))/($D183*'Data entry'!$C$2)</f>
        <v>#VALUE!</v>
      </c>
      <c r="I184" s="35" t="e">
        <f ca="1">INDIRECT(ADDRESS(ROW()-1,COLUMN()))/($D183*'Data entry'!$C$2)</f>
        <v>#VALUE!</v>
      </c>
      <c r="J184" s="35" t="e">
        <f ca="1">INDIRECT(ADDRESS(ROW()-1,COLUMN()))/($D183*'Data entry'!$C$2)</f>
        <v>#VALUE!</v>
      </c>
      <c r="K184" s="383"/>
      <c r="L184" s="373"/>
      <c r="M184" s="373"/>
      <c r="N184" s="373"/>
      <c r="O184" s="373"/>
      <c r="P184" s="373"/>
      <c r="Q184" s="373"/>
      <c r="R184" s="373"/>
      <c r="S184" s="373"/>
      <c r="T184" s="373"/>
      <c r="U184" s="373"/>
      <c r="V184" s="373"/>
      <c r="W184" s="373"/>
      <c r="X184" s="373"/>
      <c r="Y184" s="373"/>
      <c r="Z184" s="373"/>
      <c r="AA184" s="373"/>
    </row>
    <row r="185" spans="1:31" ht="26" x14ac:dyDescent="0.3">
      <c r="A185" s="644"/>
      <c r="B185" s="618"/>
      <c r="C185" s="633" t="s">
        <v>118</v>
      </c>
      <c r="D185" s="361" t="s">
        <v>51</v>
      </c>
      <c r="E185" s="358"/>
      <c r="F185" s="380" t="str">
        <f>'Data entry'!GE5</f>
        <v>Q9.3.2</v>
      </c>
      <c r="G185" s="33" t="str">
        <f>'Data entry'!GE107</f>
        <v>children under 14 are mostly targeted</v>
      </c>
      <c r="H185" s="33" t="str">
        <f>'Data entry'!GE108</f>
        <v>children over 14 are mostly targeted</v>
      </c>
      <c r="I185" s="33" t="str">
        <f>'Data entry'!GE109</f>
        <v>no difference</v>
      </c>
      <c r="J185" s="33" t="str">
        <f>'Data entry'!GE110</f>
        <v>Response not clear</v>
      </c>
      <c r="K185" s="383"/>
      <c r="L185" s="373"/>
      <c r="M185" s="373"/>
      <c r="N185" s="373"/>
      <c r="O185" s="373"/>
      <c r="P185" s="373"/>
      <c r="Q185" s="373"/>
      <c r="R185" s="373"/>
      <c r="S185" s="373"/>
      <c r="T185" s="373"/>
      <c r="U185" s="373"/>
      <c r="V185" s="373"/>
      <c r="W185" s="373"/>
      <c r="X185" s="373"/>
      <c r="Y185" s="373"/>
      <c r="Z185" s="373"/>
      <c r="AA185" s="373"/>
    </row>
    <row r="186" spans="1:31" x14ac:dyDescent="0.3">
      <c r="A186" s="644"/>
      <c r="B186" s="618"/>
      <c r="C186" s="609"/>
      <c r="D186" s="405" t="str">
        <f>IF('Data entry'!$C$2&gt;0,SUBTOTAL(3,('Data entry'!GE$6:GE$105))/ 'Data entry'!$C$2,"-")</f>
        <v>-</v>
      </c>
      <c r="E186" s="358"/>
      <c r="F186" s="381" t="s">
        <v>28</v>
      </c>
      <c r="G186" s="376">
        <f ca="1">SUMPRODUCT(('Data entry'!$GE$6:$GE$105=INDEX(INDIRECT(ADDRESS(ROW()-1,COLUMN())),0))*SUBTOTAL(3,OFFSET('Data entry'!$A$6,ROW('Data entry'!$A$6:'Data entry'!$A$105)-ROW('Data entry'!$A$6),)))</f>
        <v>0</v>
      </c>
      <c r="H186" s="376">
        <f ca="1">SUMPRODUCT(('Data entry'!$GE$6:$GE$105=INDEX(INDIRECT(ADDRESS(ROW()-1,COLUMN())),0))*SUBTOTAL(3,OFFSET('Data entry'!$A$6,ROW('Data entry'!$A$6:'Data entry'!$A$105)-ROW('Data entry'!$A$6),)))</f>
        <v>0</v>
      </c>
      <c r="I186" s="376">
        <f ca="1">SUMPRODUCT(('Data entry'!$GE$6:$GE$105=INDEX(INDIRECT(ADDRESS(ROW()-1,COLUMN())),0))*SUBTOTAL(3,OFFSET('Data entry'!$A$6,ROW('Data entry'!$A$6:'Data entry'!$A$105)-ROW('Data entry'!$A$6),)))</f>
        <v>0</v>
      </c>
      <c r="J186" s="376">
        <f ca="1">SUMPRODUCT(('Data entry'!$GE$6:$GE$105=INDEX(INDIRECT(ADDRESS(ROW()-1,COLUMN())),0))*SUBTOTAL(3,OFFSET('Data entry'!$A$6,ROW('Data entry'!$A$6:'Data entry'!$A$105)-ROW('Data entry'!$A$6),)))</f>
        <v>0</v>
      </c>
      <c r="K186" s="383"/>
      <c r="L186" s="373"/>
      <c r="M186" s="373"/>
      <c r="N186" s="373"/>
      <c r="O186" s="373"/>
      <c r="P186" s="373"/>
      <c r="Q186" s="373"/>
      <c r="R186" s="373"/>
      <c r="S186" s="373"/>
      <c r="T186" s="373"/>
      <c r="U186" s="373"/>
      <c r="V186" s="373"/>
      <c r="W186" s="373"/>
      <c r="X186" s="373"/>
      <c r="Y186" s="373"/>
      <c r="Z186" s="373"/>
      <c r="AA186" s="373"/>
    </row>
    <row r="187" spans="1:31" ht="13.5" thickBot="1" x14ac:dyDescent="0.35">
      <c r="A187" s="644"/>
      <c r="B187" s="619"/>
      <c r="C187" s="610"/>
      <c r="D187" s="411"/>
      <c r="E187" s="358"/>
      <c r="F187" s="382" t="s">
        <v>25</v>
      </c>
      <c r="G187" s="35" t="e">
        <f ca="1">INDIRECT(ADDRESS(ROW()-1,COLUMN()))/($D186*'Data entry'!$C$2)</f>
        <v>#VALUE!</v>
      </c>
      <c r="H187" s="35" t="e">
        <f ca="1">INDIRECT(ADDRESS(ROW()-1,COLUMN()))/($D186*'Data entry'!$C$2)</f>
        <v>#VALUE!</v>
      </c>
      <c r="I187" s="35" t="e">
        <f ca="1">INDIRECT(ADDRESS(ROW()-1,COLUMN()))/($D186*'Data entry'!$C$2)</f>
        <v>#VALUE!</v>
      </c>
      <c r="J187" s="35" t="e">
        <f ca="1">INDIRECT(ADDRESS(ROW()-1,COLUMN()))/($D186*'Data entry'!$C$2)</f>
        <v>#VALUE!</v>
      </c>
      <c r="K187" s="383"/>
      <c r="L187" s="373"/>
      <c r="M187" s="373"/>
      <c r="N187" s="373"/>
      <c r="O187" s="373"/>
      <c r="P187" s="373"/>
      <c r="Q187" s="373"/>
      <c r="R187" s="373"/>
      <c r="S187" s="373"/>
      <c r="T187" s="373"/>
      <c r="U187" s="373"/>
      <c r="V187" s="373"/>
      <c r="W187" s="373"/>
      <c r="X187" s="373"/>
      <c r="Y187" s="373"/>
      <c r="Z187" s="373"/>
      <c r="AA187" s="373"/>
    </row>
    <row r="188" spans="1:31" ht="13.5" customHeight="1" x14ac:dyDescent="0.3">
      <c r="A188" s="644"/>
      <c r="B188" s="617" t="str">
        <f>'Data entry'!GF2</f>
        <v>Q9.4</v>
      </c>
      <c r="C188" s="637" t="str">
        <f>'Data entry'!GF4</f>
        <v>If a child or an adolescent is a victim of sexual violence, would s/he normally seek help?</v>
      </c>
      <c r="D188" s="361" t="s">
        <v>51</v>
      </c>
      <c r="E188" s="358"/>
      <c r="F188" s="380"/>
      <c r="G188" s="33" t="str">
        <f>'Data entry'!GF107</f>
        <v>Yes</v>
      </c>
      <c r="H188" s="33" t="str">
        <f>'Data entry'!GF108</f>
        <v>No</v>
      </c>
      <c r="I188" s="33" t="str">
        <f>'Data entry'!GF109</f>
        <v>Response not clear</v>
      </c>
      <c r="J188" s="383"/>
      <c r="L188" s="373"/>
      <c r="M188" s="373"/>
      <c r="N188" s="373"/>
      <c r="O188" s="373"/>
      <c r="P188" s="373"/>
      <c r="Q188" s="373"/>
      <c r="R188" s="373"/>
      <c r="S188" s="373"/>
      <c r="T188" s="373"/>
      <c r="U188" s="373"/>
      <c r="V188" s="373"/>
      <c r="W188" s="373"/>
      <c r="X188" s="373"/>
      <c r="Y188" s="373"/>
      <c r="Z188" s="373"/>
      <c r="AA188" s="373"/>
    </row>
    <row r="189" spans="1:31" x14ac:dyDescent="0.3">
      <c r="A189" s="644"/>
      <c r="B189" s="618"/>
      <c r="C189" s="638"/>
      <c r="D189" s="405" t="str">
        <f>IF('Data entry'!$C$2&gt;0,SUBTOTAL(3,('Data entry'!GF$6:GF$105))/ 'Data entry'!$C$2,"-")</f>
        <v>-</v>
      </c>
      <c r="E189" s="358"/>
      <c r="F189" s="381" t="s">
        <v>28</v>
      </c>
      <c r="G189" s="376">
        <f ca="1">SUMPRODUCT(('Data entry'!$GF$6:$GF$105=INDEX(INDIRECT(ADDRESS(ROW()-1,COLUMN())),0))*SUBTOTAL(3,OFFSET('Data entry'!$A$6,ROW('Data entry'!$A$6:'Data entry'!$A$105)-ROW('Data entry'!$A$6),)))</f>
        <v>0</v>
      </c>
      <c r="H189" s="376">
        <f ca="1">SUMPRODUCT(('Data entry'!$GF$6:$GF$105=INDEX(INDIRECT(ADDRESS(ROW()-1,COLUMN())),0))*SUBTOTAL(3,OFFSET('Data entry'!$A$6,ROW('Data entry'!$A$6:'Data entry'!$A$105)-ROW('Data entry'!$A$6),)))</f>
        <v>0</v>
      </c>
      <c r="I189" s="376">
        <f ca="1">SUMPRODUCT(('Data entry'!$GF$6:$GF$105=INDEX(INDIRECT(ADDRESS(ROW()-1,COLUMN())),0))*SUBTOTAL(3,OFFSET('Data entry'!$A$6,ROW('Data entry'!$A$6:'Data entry'!$A$105)-ROW('Data entry'!$A$6),)))</f>
        <v>0</v>
      </c>
      <c r="J189" s="383"/>
      <c r="L189" s="373"/>
      <c r="M189" s="373"/>
      <c r="N189" s="373"/>
      <c r="O189" s="373"/>
      <c r="P189" s="373"/>
      <c r="Q189" s="373"/>
      <c r="R189" s="373"/>
      <c r="S189" s="373"/>
      <c r="T189" s="373"/>
      <c r="U189" s="373"/>
      <c r="V189" s="373"/>
      <c r="W189" s="373"/>
      <c r="X189" s="373"/>
      <c r="Y189" s="373"/>
      <c r="Z189" s="373"/>
      <c r="AA189" s="373"/>
    </row>
    <row r="190" spans="1:31" ht="13.5" thickBot="1" x14ac:dyDescent="0.35">
      <c r="A190" s="644"/>
      <c r="B190" s="619"/>
      <c r="C190" s="639"/>
      <c r="D190" s="411"/>
      <c r="E190" s="358"/>
      <c r="F190" s="382" t="s">
        <v>25</v>
      </c>
      <c r="G190" s="35" t="e">
        <f ca="1">INDIRECT(ADDRESS(ROW()-1,COLUMN()))/($D189*'Data entry'!$C$2)</f>
        <v>#VALUE!</v>
      </c>
      <c r="H190" s="35" t="e">
        <f ca="1">INDIRECT(ADDRESS(ROW()-1,COLUMN()))/($D189*'Data entry'!$C$2)</f>
        <v>#VALUE!</v>
      </c>
      <c r="I190" s="35" t="e">
        <f ca="1">INDIRECT(ADDRESS(ROW()-1,COLUMN()))/($D189*'Data entry'!$C$2)</f>
        <v>#VALUE!</v>
      </c>
      <c r="J190" s="383"/>
      <c r="L190" s="373"/>
      <c r="M190" s="373"/>
      <c r="N190" s="373"/>
      <c r="O190" s="373"/>
      <c r="P190" s="373"/>
      <c r="Q190" s="373"/>
      <c r="R190" s="373"/>
      <c r="S190" s="373"/>
      <c r="T190" s="373"/>
      <c r="U190" s="373"/>
      <c r="V190" s="373"/>
      <c r="W190" s="373"/>
      <c r="X190" s="373"/>
      <c r="Y190" s="373"/>
      <c r="Z190" s="373"/>
      <c r="AA190" s="373"/>
    </row>
    <row r="191" spans="1:31" ht="26" x14ac:dyDescent="0.3">
      <c r="A191" s="644"/>
      <c r="B191" s="617" t="str">
        <f>'Data entry'!GG2</f>
        <v>Q9.4.1</v>
      </c>
      <c r="C191" s="608" t="str">
        <f>'Data entry'!GG4</f>
        <v>Who do they normally turn to for help?</v>
      </c>
      <c r="D191" s="361" t="s">
        <v>51</v>
      </c>
      <c r="E191" s="358"/>
      <c r="F191" s="380"/>
      <c r="G191" s="33" t="str">
        <f>'Data entry'!GG107</f>
        <v>1. mother</v>
      </c>
      <c r="H191" s="33" t="str">
        <f>'Data entry'!GG108</f>
        <v>2. father</v>
      </c>
      <c r="I191" s="33" t="str">
        <f>'Data entry'!GG109</f>
        <v>3. friends</v>
      </c>
      <c r="J191" s="33" t="str">
        <f>'Data entry'!GG110</f>
        <v>4. grandparents</v>
      </c>
      <c r="K191" s="33" t="str">
        <f>'Data entry'!GG111</f>
        <v>5. other family members</v>
      </c>
      <c r="L191" s="33" t="str">
        <f>'Data entry'!GG112</f>
        <v>6. religious leaders</v>
      </c>
      <c r="M191" s="33" t="str">
        <f>'Data entry'!GG113</f>
        <v>7. health worker</v>
      </c>
      <c r="N191" s="33" t="str">
        <f>'Data entry'!GG114</f>
        <v>8. teacher</v>
      </c>
      <c r="O191" s="33" t="str">
        <f>'Data entry'!$GG115</f>
        <v>9. social worker</v>
      </c>
      <c r="P191" s="33" t="str">
        <f>'Data entry'!$GG116</f>
        <v>10. local chief</v>
      </c>
      <c r="Q191" s="33" t="str">
        <f>'Data entry'!$GG117</f>
        <v>Response not clear</v>
      </c>
      <c r="R191" s="383"/>
      <c r="S191" s="384"/>
      <c r="T191" s="373"/>
      <c r="V191" s="377"/>
      <c r="W191" s="377"/>
    </row>
    <row r="192" spans="1:31" x14ac:dyDescent="0.3">
      <c r="A192" s="644"/>
      <c r="B192" s="618"/>
      <c r="C192" s="634"/>
      <c r="D192" s="405" t="str">
        <f>IF('Data entry'!$C$2&gt;0,SUBTOTAL(3,('Data entry'!GG$6:GG$105))/ 'Data entry'!$C$2,"-")</f>
        <v>-</v>
      </c>
      <c r="E192" s="358"/>
      <c r="F192" s="381" t="s">
        <v>28</v>
      </c>
      <c r="G192" s="376">
        <f ca="1">SUMPRODUCT(('Data entry'!$GG$6:$GI$105=INDEX(INDIRECT(ADDRESS(ROW()-1,COLUMN())),0))*SUBTOTAL(3,OFFSET('Data entry'!$A$6,ROW('Data entry'!$A$6:'Data entry'!$A$105)-ROW('Data entry'!$A$6),)))</f>
        <v>0</v>
      </c>
      <c r="H192" s="376">
        <f ca="1">SUMPRODUCT(('Data entry'!$GG$6:$GI$105=INDEX(INDIRECT(ADDRESS(ROW()-1,COLUMN())),0))*SUBTOTAL(3,OFFSET('Data entry'!$A$6,ROW('Data entry'!$A$6:'Data entry'!$A$105)-ROW('Data entry'!$A$6),)))</f>
        <v>0</v>
      </c>
      <c r="I192" s="376">
        <f ca="1">SUMPRODUCT(('Data entry'!$GG$6:$GI$105=INDEX(INDIRECT(ADDRESS(ROW()-1,COLUMN())),0))*SUBTOTAL(3,OFFSET('Data entry'!$A$6,ROW('Data entry'!$A$6:'Data entry'!$A$105)-ROW('Data entry'!$A$6),)))</f>
        <v>0</v>
      </c>
      <c r="J192" s="376">
        <f ca="1">SUMPRODUCT(('Data entry'!$GG$6:$GI$105=INDEX(INDIRECT(ADDRESS(ROW()-1,COLUMN())),0))*SUBTOTAL(3,OFFSET('Data entry'!$A$6,ROW('Data entry'!$A$6:'Data entry'!$A$105)-ROW('Data entry'!$A$6),)))</f>
        <v>0</v>
      </c>
      <c r="K192" s="376">
        <f ca="1">SUMPRODUCT(('Data entry'!$GG$6:$GI$105=INDEX(INDIRECT(ADDRESS(ROW()-1,COLUMN())),0))*SUBTOTAL(3,OFFSET('Data entry'!$A$6,ROW('Data entry'!$A$6:'Data entry'!$A$105)-ROW('Data entry'!$A$6),)))</f>
        <v>0</v>
      </c>
      <c r="L192" s="376">
        <f ca="1">SUMPRODUCT(('Data entry'!$GG$6:$GI$105=INDEX(INDIRECT(ADDRESS(ROW()-1,COLUMN())),0))*SUBTOTAL(3,OFFSET('Data entry'!$A$6,ROW('Data entry'!$A$6:'Data entry'!$A$105)-ROW('Data entry'!$A$6),)))</f>
        <v>0</v>
      </c>
      <c r="M192" s="376">
        <f ca="1">SUMPRODUCT(('Data entry'!$GG$6:$GI$105=INDEX(INDIRECT(ADDRESS(ROW()-1,COLUMN())),0))*SUBTOTAL(3,OFFSET('Data entry'!$A$6,ROW('Data entry'!$A$6:'Data entry'!$A$105)-ROW('Data entry'!$A$6),)))</f>
        <v>0</v>
      </c>
      <c r="N192" s="376">
        <f ca="1">SUMPRODUCT(('Data entry'!$GG$6:$GI$105=INDEX(INDIRECT(ADDRESS(ROW()-1,COLUMN())),0))*SUBTOTAL(3,OFFSET('Data entry'!$A$6,ROW('Data entry'!$A$6:'Data entry'!$A$105)-ROW('Data entry'!$A$6),)))</f>
        <v>0</v>
      </c>
      <c r="O192" s="376">
        <f ca="1">SUMPRODUCT(('Data entry'!$GG$6:$GI$105=INDEX(INDIRECT(ADDRESS(ROW()-1,COLUMN())),0))*SUBTOTAL(3,OFFSET('Data entry'!$A$6,ROW('Data entry'!$A$6:'Data entry'!$A$105)-ROW('Data entry'!$A$6),)))</f>
        <v>0</v>
      </c>
      <c r="P192" s="376">
        <f ca="1">SUMPRODUCT(('Data entry'!$GG$6:$GI$105=INDEX(INDIRECT(ADDRESS(ROW()-1,COLUMN())),0))*SUBTOTAL(3,OFFSET('Data entry'!$A$6,ROW('Data entry'!$A$6:'Data entry'!$A$105)-ROW('Data entry'!$A$6),)))</f>
        <v>0</v>
      </c>
      <c r="Q192" s="376">
        <f ca="1">SUMPRODUCT(('Data entry'!$GG$6:$GI$105=INDEX(INDIRECT(ADDRESS(ROW()-1,COLUMN())),0))*SUBTOTAL(3,OFFSET('Data entry'!$A$6,ROW('Data entry'!$A$6:'Data entry'!$A$105)-ROW('Data entry'!$A$6),)))</f>
        <v>0</v>
      </c>
      <c r="R192" s="383"/>
      <c r="S192" s="384"/>
      <c r="T192" s="373"/>
      <c r="V192" s="377"/>
      <c r="W192" s="377"/>
    </row>
    <row r="193" spans="1:27" ht="13.5" thickBot="1" x14ac:dyDescent="0.35">
      <c r="A193" s="644"/>
      <c r="B193" s="619"/>
      <c r="C193" s="635"/>
      <c r="D193" s="411"/>
      <c r="E193" s="358"/>
      <c r="F193" s="382" t="s">
        <v>25</v>
      </c>
      <c r="G193" s="35" t="e">
        <f ca="1">INDIRECT(ADDRESS(ROW()-1,COLUMN()))/($D192*'Data entry'!$C$2)</f>
        <v>#VALUE!</v>
      </c>
      <c r="H193" s="35" t="e">
        <f ca="1">INDIRECT(ADDRESS(ROW()-1,COLUMN()))/($D192*'Data entry'!$C$2)</f>
        <v>#VALUE!</v>
      </c>
      <c r="I193" s="35" t="e">
        <f ca="1">INDIRECT(ADDRESS(ROW()-1,COLUMN()))/($D192*'Data entry'!$C$2)</f>
        <v>#VALUE!</v>
      </c>
      <c r="J193" s="35" t="e">
        <f ca="1">INDIRECT(ADDRESS(ROW()-1,COLUMN()))/($D192*'Data entry'!$C$2)</f>
        <v>#VALUE!</v>
      </c>
      <c r="K193" s="35" t="e">
        <f ca="1">INDIRECT(ADDRESS(ROW()-1,COLUMN()))/($D192*'Data entry'!$C$2)</f>
        <v>#VALUE!</v>
      </c>
      <c r="L193" s="35" t="e">
        <f ca="1">INDIRECT(ADDRESS(ROW()-1,COLUMN()))/($D192*'Data entry'!$C$2)</f>
        <v>#VALUE!</v>
      </c>
      <c r="M193" s="35" t="e">
        <f ca="1">INDIRECT(ADDRESS(ROW()-1,COLUMN()))/($D192*'Data entry'!$C$2)</f>
        <v>#VALUE!</v>
      </c>
      <c r="N193" s="35" t="e">
        <f ca="1">INDIRECT(ADDRESS(ROW()-1,COLUMN()))/($D192*'Data entry'!$C$2)</f>
        <v>#VALUE!</v>
      </c>
      <c r="O193" s="35" t="e">
        <f ca="1">INDIRECT(ADDRESS(ROW()-1,COLUMN()))/($D192*'Data entry'!$C$2)</f>
        <v>#VALUE!</v>
      </c>
      <c r="P193" s="35" t="e">
        <f ca="1">INDIRECT(ADDRESS(ROW()-1,COLUMN()))/($D192*'Data entry'!$C$2)</f>
        <v>#VALUE!</v>
      </c>
      <c r="Q193" s="35" t="e">
        <f ca="1">INDIRECT(ADDRESS(ROW()-1,COLUMN()))/($D192*'Data entry'!$C$2)</f>
        <v>#VALUE!</v>
      </c>
      <c r="R193" s="383"/>
      <c r="S193" s="384"/>
      <c r="T193" s="373"/>
      <c r="U193" s="373"/>
      <c r="V193" s="373"/>
      <c r="W193" s="373"/>
      <c r="X193" s="373"/>
      <c r="Y193" s="373"/>
      <c r="Z193" s="373"/>
      <c r="AA193" s="373"/>
    </row>
    <row r="194" spans="1:27" ht="13.5" customHeight="1" x14ac:dyDescent="0.3">
      <c r="A194" s="644"/>
      <c r="B194" s="617" t="str">
        <f>'Data entry'!GK2</f>
        <v>Q9.5</v>
      </c>
      <c r="C194" s="608" t="str">
        <f>'Data entry'!GK4</f>
        <v>Do you know of SV services available to the community?</v>
      </c>
      <c r="D194" s="361" t="s">
        <v>51</v>
      </c>
      <c r="E194" s="358"/>
      <c r="F194" s="380"/>
      <c r="G194" s="33" t="str">
        <f>'Data entry'!GK107</f>
        <v>Yes</v>
      </c>
      <c r="H194" s="33" t="str">
        <f>'Data entry'!GK108</f>
        <v>No</v>
      </c>
      <c r="I194" s="33" t="str">
        <f>'Data entry'!GK109</f>
        <v>Response not clear</v>
      </c>
      <c r="J194" s="383"/>
      <c r="K194" s="388"/>
      <c r="L194" s="373"/>
      <c r="M194" s="373"/>
      <c r="N194" s="373"/>
      <c r="O194" s="373"/>
      <c r="P194" s="373"/>
      <c r="Q194" s="373"/>
      <c r="R194" s="373"/>
      <c r="S194" s="373"/>
      <c r="T194" s="373"/>
      <c r="U194" s="373"/>
      <c r="V194" s="373"/>
      <c r="W194" s="377"/>
    </row>
    <row r="195" spans="1:27" x14ac:dyDescent="0.3">
      <c r="A195" s="644"/>
      <c r="B195" s="618"/>
      <c r="C195" s="634"/>
      <c r="D195" s="405" t="str">
        <f>IF('Data entry'!$C$2&gt;0,SUBTOTAL(3,('Data entry'!GK$6:GK$105))/ 'Data entry'!$C$2,"-")</f>
        <v>-</v>
      </c>
      <c r="E195" s="358"/>
      <c r="F195" s="381" t="s">
        <v>28</v>
      </c>
      <c r="G195" s="376">
        <f ca="1">SUMPRODUCT(('Data entry'!$GK$6:$GK$105=INDEX(INDIRECT(ADDRESS(ROW()-1,COLUMN())),0))*SUBTOTAL(3,OFFSET('Data entry'!$A$6,ROW('Data entry'!$A$6:'Data entry'!$A$105)-ROW('Data entry'!$A$6),)))</f>
        <v>0</v>
      </c>
      <c r="H195" s="376">
        <f ca="1">SUMPRODUCT(('Data entry'!$GK$6:$GK$105=INDEX(INDIRECT(ADDRESS(ROW()-1,COLUMN())),0))*SUBTOTAL(3,OFFSET('Data entry'!$A$6,ROW('Data entry'!$A$6:'Data entry'!$A$105)-ROW('Data entry'!$A$6),)))</f>
        <v>0</v>
      </c>
      <c r="I195" s="376">
        <f ca="1">SUMPRODUCT(('Data entry'!$GK$6:$GK$105=INDEX(INDIRECT(ADDRESS(ROW()-1,COLUMN())),0))*SUBTOTAL(3,OFFSET('Data entry'!$A$6,ROW('Data entry'!$A$6:'Data entry'!$A$105)-ROW('Data entry'!$A$6),)))</f>
        <v>0</v>
      </c>
      <c r="J195" s="383"/>
      <c r="K195" s="388"/>
      <c r="L195" s="373"/>
      <c r="M195" s="373"/>
      <c r="N195" s="373"/>
      <c r="O195" s="373"/>
      <c r="P195" s="373"/>
      <c r="Q195" s="373"/>
      <c r="R195" s="391"/>
      <c r="S195" s="392"/>
      <c r="T195" s="392"/>
      <c r="U195" s="373"/>
      <c r="V195" s="373"/>
      <c r="W195" s="377"/>
    </row>
    <row r="196" spans="1:27" ht="13.5" thickBot="1" x14ac:dyDescent="0.35">
      <c r="A196" s="644"/>
      <c r="B196" s="619"/>
      <c r="C196" s="635"/>
      <c r="D196" s="411"/>
      <c r="E196" s="358"/>
      <c r="F196" s="382" t="s">
        <v>25</v>
      </c>
      <c r="G196" s="35" t="e">
        <f ca="1">INDIRECT(ADDRESS(ROW()-1,COLUMN()))/($D195*'Data entry'!$C$2)</f>
        <v>#VALUE!</v>
      </c>
      <c r="H196" s="35" t="e">
        <f ca="1">INDIRECT(ADDRESS(ROW()-1,COLUMN()))/($D195*'Data entry'!$C$2)</f>
        <v>#VALUE!</v>
      </c>
      <c r="I196" s="35" t="e">
        <f ca="1">INDIRECT(ADDRESS(ROW()-1,COLUMN()))/($D195*'Data entry'!$C$2)</f>
        <v>#VALUE!</v>
      </c>
      <c r="J196" s="383"/>
      <c r="K196" s="388"/>
      <c r="L196" s="373"/>
      <c r="M196" s="373"/>
      <c r="N196" s="373"/>
      <c r="O196" s="373"/>
      <c r="P196" s="373"/>
      <c r="Q196" s="373"/>
      <c r="R196" s="373"/>
      <c r="S196" s="373"/>
      <c r="T196" s="373"/>
      <c r="U196" s="373"/>
      <c r="V196" s="373"/>
      <c r="W196" s="373"/>
      <c r="X196" s="373"/>
      <c r="Y196" s="373"/>
      <c r="Z196" s="373"/>
    </row>
    <row r="197" spans="1:27" ht="13.5" customHeight="1" x14ac:dyDescent="0.3">
      <c r="A197" s="644"/>
      <c r="B197" s="617" t="str">
        <f>'Data entry'!GL2</f>
        <v>Q9.5.1</v>
      </c>
      <c r="C197" s="608" t="str">
        <f>'Data entry'!GL4</f>
        <v>Can children also seek help there?</v>
      </c>
      <c r="D197" s="361" t="s">
        <v>51</v>
      </c>
      <c r="E197" s="358"/>
      <c r="F197" s="380"/>
      <c r="G197" s="33" t="str">
        <f>'Data entry'!GL107</f>
        <v>Yes</v>
      </c>
      <c r="H197" s="33" t="str">
        <f>'Data entry'!GL108</f>
        <v>No</v>
      </c>
      <c r="I197" s="33" t="str">
        <f>'Data entry'!GL109</f>
        <v>Response not clear</v>
      </c>
      <c r="J197" s="383"/>
      <c r="K197" s="388"/>
      <c r="L197" s="373"/>
      <c r="M197" s="373"/>
      <c r="N197" s="373"/>
      <c r="O197" s="373"/>
      <c r="P197" s="373"/>
      <c r="Q197" s="373"/>
      <c r="R197" s="373"/>
      <c r="S197" s="373"/>
      <c r="T197" s="373"/>
      <c r="U197" s="373"/>
      <c r="V197" s="373"/>
      <c r="W197" s="373"/>
      <c r="X197" s="373"/>
    </row>
    <row r="198" spans="1:27" x14ac:dyDescent="0.3">
      <c r="A198" s="644"/>
      <c r="B198" s="618"/>
      <c r="C198" s="634"/>
      <c r="D198" s="405" t="str">
        <f>IF('Data entry'!$C$2&gt;0,SUBTOTAL(3,('Data entry'!GL$6:GL$105))/ 'Data entry'!$C$2,"-")</f>
        <v>-</v>
      </c>
      <c r="E198" s="358"/>
      <c r="F198" s="381" t="s">
        <v>28</v>
      </c>
      <c r="G198" s="376">
        <f ca="1">SUMPRODUCT(('Data entry'!$GL$6:$GL$105=INDEX(INDIRECT(ADDRESS(ROW()-1,COLUMN())),0))*SUBTOTAL(3,OFFSET('Data entry'!$A$6,ROW('Data entry'!$A$6:'Data entry'!$A$105)-ROW('Data entry'!$A$6),)))</f>
        <v>0</v>
      </c>
      <c r="H198" s="376">
        <f ca="1">SUMPRODUCT(('Data entry'!$GL$6:$GL$105=INDEX(INDIRECT(ADDRESS(ROW()-1,COLUMN())),0))*SUBTOTAL(3,OFFSET('Data entry'!$A$6,ROW('Data entry'!$A$6:'Data entry'!$A$105)-ROW('Data entry'!$A$6),)))</f>
        <v>0</v>
      </c>
      <c r="I198" s="376">
        <f ca="1">SUMPRODUCT(('Data entry'!$GL$6:$GL$105=INDEX(INDIRECT(ADDRESS(ROW()-1,COLUMN())),0))*SUBTOTAL(3,OFFSET('Data entry'!$A$6,ROW('Data entry'!$A$6:'Data entry'!$A$105)-ROW('Data entry'!$A$6),)))</f>
        <v>0</v>
      </c>
      <c r="J198" s="383"/>
      <c r="K198" s="388"/>
      <c r="L198" s="373"/>
      <c r="M198" s="373"/>
      <c r="N198" s="373"/>
      <c r="O198" s="373"/>
      <c r="P198" s="373"/>
      <c r="Q198" s="373"/>
      <c r="R198" s="373"/>
      <c r="S198" s="373"/>
      <c r="T198" s="373"/>
      <c r="U198" s="373"/>
      <c r="V198" s="373"/>
      <c r="W198" s="373"/>
      <c r="X198" s="373"/>
      <c r="Y198" s="391"/>
      <c r="Z198" s="392"/>
      <c r="AA198" s="392"/>
    </row>
    <row r="199" spans="1:27" ht="13.5" thickBot="1" x14ac:dyDescent="0.35">
      <c r="A199" s="645"/>
      <c r="B199" s="646"/>
      <c r="C199" s="647"/>
      <c r="D199" s="412"/>
      <c r="E199" s="358"/>
      <c r="F199" s="403" t="s">
        <v>25</v>
      </c>
      <c r="G199" s="35" t="e">
        <f ca="1">INDIRECT(ADDRESS(ROW()-1,COLUMN()))/($D198*'Data entry'!$C$2)</f>
        <v>#VALUE!</v>
      </c>
      <c r="H199" s="35" t="e">
        <f ca="1">INDIRECT(ADDRESS(ROW()-1,COLUMN()))/($D198*'Data entry'!$C$2)</f>
        <v>#VALUE!</v>
      </c>
      <c r="I199" s="35" t="e">
        <f ca="1">INDIRECT(ADDRESS(ROW()-1,COLUMN()))/($D198*'Data entry'!$C$2)</f>
        <v>#VALUE!</v>
      </c>
      <c r="J199" s="383"/>
      <c r="K199" s="373"/>
      <c r="L199" s="373"/>
      <c r="M199" s="373"/>
      <c r="N199" s="373"/>
      <c r="O199" s="373"/>
      <c r="P199" s="373"/>
      <c r="Q199" s="373"/>
      <c r="R199" s="373"/>
      <c r="S199" s="373"/>
      <c r="T199" s="373"/>
      <c r="U199" s="373"/>
      <c r="V199" s="373"/>
      <c r="W199" s="373"/>
      <c r="X199" s="373"/>
      <c r="Y199" s="373"/>
    </row>
    <row r="200" spans="1:27" x14ac:dyDescent="0.3">
      <c r="V200" s="377"/>
      <c r="W200" s="377"/>
    </row>
    <row r="201" spans="1:27" x14ac:dyDescent="0.3">
      <c r="V201" s="377"/>
      <c r="W201" s="377"/>
    </row>
    <row r="202" spans="1:27" x14ac:dyDescent="0.3">
      <c r="V202" s="377"/>
      <c r="W202" s="377"/>
    </row>
    <row r="203" spans="1:27" x14ac:dyDescent="0.3">
      <c r="V203" s="377"/>
      <c r="W203" s="377"/>
    </row>
    <row r="204" spans="1:27" x14ac:dyDescent="0.3">
      <c r="V204" s="377"/>
      <c r="W204" s="377"/>
    </row>
    <row r="205" spans="1:27" x14ac:dyDescent="0.3">
      <c r="V205" s="377"/>
      <c r="W205" s="377"/>
    </row>
    <row r="206" spans="1:27" x14ac:dyDescent="0.3">
      <c r="V206" s="377"/>
      <c r="W206" s="377"/>
    </row>
    <row r="207" spans="1:27" x14ac:dyDescent="0.3">
      <c r="V207" s="377"/>
      <c r="W207" s="377"/>
    </row>
    <row r="208" spans="1:27" x14ac:dyDescent="0.3">
      <c r="V208" s="377"/>
      <c r="W208" s="377"/>
    </row>
    <row r="209" spans="22:23" x14ac:dyDescent="0.3">
      <c r="V209" s="377"/>
      <c r="W209" s="377"/>
    </row>
    <row r="210" spans="22:23" x14ac:dyDescent="0.3">
      <c r="V210" s="377"/>
      <c r="W210" s="377"/>
    </row>
    <row r="211" spans="22:23" x14ac:dyDescent="0.3">
      <c r="V211" s="377"/>
      <c r="W211" s="377"/>
    </row>
    <row r="212" spans="22:23" x14ac:dyDescent="0.3">
      <c r="V212" s="377"/>
      <c r="W212" s="377"/>
    </row>
    <row r="213" spans="22:23" x14ac:dyDescent="0.3">
      <c r="V213" s="377"/>
      <c r="W213" s="377"/>
    </row>
    <row r="214" spans="22:23" x14ac:dyDescent="0.3">
      <c r="V214" s="377"/>
      <c r="W214" s="377"/>
    </row>
    <row r="215" spans="22:23" x14ac:dyDescent="0.3">
      <c r="V215" s="377"/>
      <c r="W215" s="377"/>
    </row>
    <row r="216" spans="22:23" x14ac:dyDescent="0.3">
      <c r="V216" s="377"/>
      <c r="W216" s="377"/>
    </row>
    <row r="217" spans="22:23" x14ac:dyDescent="0.3">
      <c r="V217" s="377"/>
      <c r="W217" s="377"/>
    </row>
    <row r="218" spans="22:23" x14ac:dyDescent="0.3">
      <c r="V218" s="377"/>
      <c r="W218" s="377"/>
    </row>
  </sheetData>
  <mergeCells count="141">
    <mergeCell ref="A116:A130"/>
    <mergeCell ref="B134:B136"/>
    <mergeCell ref="C134:C136"/>
    <mergeCell ref="B137:B139"/>
    <mergeCell ref="C137:C139"/>
    <mergeCell ref="B167:B169"/>
    <mergeCell ref="C167:C169"/>
    <mergeCell ref="B116:B118"/>
    <mergeCell ref="C116:C118"/>
    <mergeCell ref="B119:B121"/>
    <mergeCell ref="C119:C121"/>
    <mergeCell ref="B122:B124"/>
    <mergeCell ref="C122:C124"/>
    <mergeCell ref="B125:B127"/>
    <mergeCell ref="C125:C127"/>
    <mergeCell ref="B128:B130"/>
    <mergeCell ref="C128:C130"/>
    <mergeCell ref="B158:B160"/>
    <mergeCell ref="C164:C166"/>
    <mergeCell ref="A134:A154"/>
    <mergeCell ref="B170:B172"/>
    <mergeCell ref="C170:C172"/>
    <mergeCell ref="B113:B115"/>
    <mergeCell ref="C113:C115"/>
    <mergeCell ref="C158:C160"/>
    <mergeCell ref="B104:B106"/>
    <mergeCell ref="C104:C106"/>
    <mergeCell ref="C107:C109"/>
    <mergeCell ref="B110:B112"/>
    <mergeCell ref="C110:C112"/>
    <mergeCell ref="B140:B142"/>
    <mergeCell ref="C140:C142"/>
    <mergeCell ref="B152:B154"/>
    <mergeCell ref="C152:C154"/>
    <mergeCell ref="B143:B145"/>
    <mergeCell ref="C143:C145"/>
    <mergeCell ref="B146:B148"/>
    <mergeCell ref="C146:C148"/>
    <mergeCell ref="B149:B151"/>
    <mergeCell ref="C149:C151"/>
    <mergeCell ref="B38:B40"/>
    <mergeCell ref="C38:C40"/>
    <mergeCell ref="A1:V1"/>
    <mergeCell ref="A131:A133"/>
    <mergeCell ref="B131:B133"/>
    <mergeCell ref="C131:C133"/>
    <mergeCell ref="B3:C4"/>
    <mergeCell ref="C65:C67"/>
    <mergeCell ref="C71:C73"/>
    <mergeCell ref="B53:B55"/>
    <mergeCell ref="B71:B73"/>
    <mergeCell ref="C50:C52"/>
    <mergeCell ref="B65:B67"/>
    <mergeCell ref="C68:C70"/>
    <mergeCell ref="C53:C55"/>
    <mergeCell ref="C56:C58"/>
    <mergeCell ref="B101:B103"/>
    <mergeCell ref="C101:C103"/>
    <mergeCell ref="B92:B94"/>
    <mergeCell ref="B17:B19"/>
    <mergeCell ref="C92:C94"/>
    <mergeCell ref="A86:A115"/>
    <mergeCell ref="B20:B22"/>
    <mergeCell ref="C20:C22"/>
    <mergeCell ref="C86:C88"/>
    <mergeCell ref="C74:C76"/>
    <mergeCell ref="A59:A70"/>
    <mergeCell ref="C41:C43"/>
    <mergeCell ref="B62:B64"/>
    <mergeCell ref="C62:C64"/>
    <mergeCell ref="B86:B88"/>
    <mergeCell ref="B89:B91"/>
    <mergeCell ref="B107:B109"/>
    <mergeCell ref="B59:B61"/>
    <mergeCell ref="B95:B97"/>
    <mergeCell ref="C95:C97"/>
    <mergeCell ref="B77:B79"/>
    <mergeCell ref="B98:B100"/>
    <mergeCell ref="C98:C100"/>
    <mergeCell ref="C89:C91"/>
    <mergeCell ref="C44:C46"/>
    <mergeCell ref="B50:B52"/>
    <mergeCell ref="B68:B70"/>
    <mergeCell ref="B74:B76"/>
    <mergeCell ref="B194:B196"/>
    <mergeCell ref="C194:C196"/>
    <mergeCell ref="B155:B157"/>
    <mergeCell ref="C155:C157"/>
    <mergeCell ref="B188:B190"/>
    <mergeCell ref="B191:B193"/>
    <mergeCell ref="B161:B163"/>
    <mergeCell ref="B182:B187"/>
    <mergeCell ref="A155:A172"/>
    <mergeCell ref="C191:C193"/>
    <mergeCell ref="C188:C190"/>
    <mergeCell ref="B173:B175"/>
    <mergeCell ref="C173:C175"/>
    <mergeCell ref="A173:A199"/>
    <mergeCell ref="B197:B199"/>
    <mergeCell ref="C197:C199"/>
    <mergeCell ref="C176:C178"/>
    <mergeCell ref="C182:C184"/>
    <mergeCell ref="C185:C187"/>
    <mergeCell ref="C179:C181"/>
    <mergeCell ref="B179:B181"/>
    <mergeCell ref="B176:B178"/>
    <mergeCell ref="C161:C163"/>
    <mergeCell ref="B164:B166"/>
    <mergeCell ref="B14:C16"/>
    <mergeCell ref="A2:A16"/>
    <mergeCell ref="C59:C61"/>
    <mergeCell ref="C77:C79"/>
    <mergeCell ref="C17:C19"/>
    <mergeCell ref="C47:C49"/>
    <mergeCell ref="B41:B46"/>
    <mergeCell ref="A71:A85"/>
    <mergeCell ref="A17:A58"/>
    <mergeCell ref="B47:B49"/>
    <mergeCell ref="B23:B25"/>
    <mergeCell ref="C23:C25"/>
    <mergeCell ref="B56:B58"/>
    <mergeCell ref="C80:C82"/>
    <mergeCell ref="B83:B85"/>
    <mergeCell ref="C83:C85"/>
    <mergeCell ref="B80:B82"/>
    <mergeCell ref="B26:B31"/>
    <mergeCell ref="C26:C28"/>
    <mergeCell ref="C29:C31"/>
    <mergeCell ref="B32:B34"/>
    <mergeCell ref="C32:C34"/>
    <mergeCell ref="B35:B37"/>
    <mergeCell ref="C35:C37"/>
    <mergeCell ref="I11:J11"/>
    <mergeCell ref="I12:J13"/>
    <mergeCell ref="I8:J8"/>
    <mergeCell ref="I9:J10"/>
    <mergeCell ref="K8:L8"/>
    <mergeCell ref="K9:L10"/>
    <mergeCell ref="B8:C10"/>
    <mergeCell ref="B11:C13"/>
    <mergeCell ref="B5:C7"/>
  </mergeCells>
  <phoneticPr fontId="2" type="noConversion"/>
  <pageMargins left="0.75" right="0.75" top="1" bottom="1" header="0.5" footer="0.5"/>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B1:AA739"/>
  <sheetViews>
    <sheetView topLeftCell="E1" zoomScaleNormal="100" zoomScalePageLayoutView="125" workbookViewId="0">
      <selection activeCell="D578" sqref="D578"/>
    </sheetView>
  </sheetViews>
  <sheetFormatPr defaultColWidth="11.3984375" defaultRowHeight="13" x14ac:dyDescent="0.3"/>
  <sheetData>
    <row r="1" spans="4:18" ht="13.5" thickBot="1" x14ac:dyDescent="0.35"/>
    <row r="2" spans="4:18" ht="14" thickTop="1" thickBot="1" x14ac:dyDescent="0.35">
      <c r="D2" s="36"/>
      <c r="E2" s="37"/>
      <c r="F2" s="37"/>
      <c r="G2" s="37"/>
      <c r="H2" s="37"/>
      <c r="I2" s="37"/>
      <c r="J2" s="37"/>
      <c r="K2" s="37"/>
      <c r="L2" s="37"/>
      <c r="M2" s="37"/>
      <c r="N2" s="37"/>
      <c r="O2" s="37"/>
      <c r="P2" s="37"/>
      <c r="Q2" s="37"/>
      <c r="R2" s="38"/>
    </row>
    <row r="3" spans="4:18" ht="24" thickBot="1" x14ac:dyDescent="0.35">
      <c r="D3" s="39"/>
      <c r="E3" s="40"/>
      <c r="F3" s="699" t="str">
        <f>Analysis!A2</f>
        <v>General information (Metadata)</v>
      </c>
      <c r="G3" s="700"/>
      <c r="H3" s="700"/>
      <c r="I3" s="700"/>
      <c r="J3" s="700"/>
      <c r="K3" s="700"/>
      <c r="L3" s="700"/>
      <c r="M3" s="700"/>
      <c r="N3" s="700"/>
      <c r="O3" s="700"/>
      <c r="P3" s="701"/>
      <c r="Q3" s="40"/>
      <c r="R3" s="41"/>
    </row>
    <row r="4" spans="4:18" x14ac:dyDescent="0.3">
      <c r="D4" s="39"/>
      <c r="E4" s="40"/>
      <c r="F4" s="40"/>
      <c r="G4" s="40"/>
      <c r="H4" s="40"/>
      <c r="I4" s="40"/>
      <c r="J4" s="40"/>
      <c r="K4" s="40"/>
      <c r="L4" s="40"/>
      <c r="M4" s="40"/>
      <c r="N4" s="40"/>
      <c r="O4" s="40"/>
      <c r="P4" s="40"/>
      <c r="Q4" s="40"/>
      <c r="R4" s="41"/>
    </row>
    <row r="5" spans="4:18" x14ac:dyDescent="0.3">
      <c r="D5" s="39"/>
      <c r="E5" s="40"/>
      <c r="F5" s="40"/>
      <c r="G5" s="40"/>
      <c r="H5" s="40"/>
      <c r="I5" s="40"/>
      <c r="J5" s="40"/>
      <c r="K5" s="40"/>
      <c r="L5" s="40"/>
      <c r="M5" s="40"/>
      <c r="N5" s="40"/>
      <c r="O5" s="40"/>
      <c r="P5" s="40"/>
      <c r="Q5" s="40"/>
      <c r="R5" s="41"/>
    </row>
    <row r="6" spans="4:18" x14ac:dyDescent="0.3">
      <c r="D6" s="39"/>
      <c r="E6" s="40"/>
      <c r="F6" s="40"/>
      <c r="G6" s="40"/>
      <c r="H6" s="40"/>
      <c r="I6" s="40"/>
      <c r="J6" s="40"/>
      <c r="K6" s="40"/>
      <c r="L6" s="40"/>
      <c r="M6" s="40"/>
      <c r="N6" s="40"/>
      <c r="O6" s="40"/>
      <c r="P6" s="40"/>
      <c r="Q6" s="40"/>
      <c r="R6" s="41"/>
    </row>
    <row r="7" spans="4:18" x14ac:dyDescent="0.3">
      <c r="D7" s="39"/>
      <c r="E7" s="40"/>
      <c r="F7" s="40"/>
      <c r="G7" s="40"/>
      <c r="H7" s="40"/>
      <c r="I7" s="40"/>
      <c r="J7" s="40"/>
      <c r="K7" s="40"/>
      <c r="L7" s="40"/>
      <c r="M7" s="40"/>
      <c r="N7" s="40"/>
      <c r="O7" s="40"/>
      <c r="P7" s="40"/>
      <c r="Q7" s="40"/>
      <c r="R7" s="41"/>
    </row>
    <row r="8" spans="4:18" x14ac:dyDescent="0.3">
      <c r="D8" s="39"/>
      <c r="E8" s="40"/>
      <c r="F8" s="40"/>
      <c r="G8" s="40"/>
      <c r="H8" s="40"/>
      <c r="I8" s="40"/>
      <c r="J8" s="40"/>
      <c r="K8" s="40"/>
      <c r="L8" s="40"/>
      <c r="M8" s="40"/>
      <c r="N8" s="40"/>
      <c r="O8" s="40"/>
      <c r="P8" s="40"/>
      <c r="Q8" s="40"/>
      <c r="R8" s="41"/>
    </row>
    <row r="9" spans="4:18" x14ac:dyDescent="0.3">
      <c r="D9" s="39"/>
      <c r="E9" s="40"/>
      <c r="F9" s="40"/>
      <c r="G9" s="40"/>
      <c r="H9" s="40"/>
      <c r="I9" s="40"/>
      <c r="J9" s="40"/>
      <c r="K9" s="40"/>
      <c r="L9" s="40"/>
      <c r="M9" s="40"/>
      <c r="N9" s="40"/>
      <c r="O9" s="40"/>
      <c r="P9" s="40"/>
      <c r="Q9" s="40"/>
      <c r="R9" s="41"/>
    </row>
    <row r="10" spans="4:18" x14ac:dyDescent="0.3">
      <c r="D10" s="39"/>
      <c r="E10" s="40"/>
      <c r="F10" s="40"/>
      <c r="G10" s="40"/>
      <c r="H10" s="40"/>
      <c r="I10" s="40"/>
      <c r="J10" s="40"/>
      <c r="K10" s="40"/>
      <c r="L10" s="40"/>
      <c r="M10" s="40"/>
      <c r="N10" s="40"/>
      <c r="O10" s="40"/>
      <c r="P10" s="40"/>
      <c r="Q10" s="40"/>
      <c r="R10" s="41"/>
    </row>
    <row r="11" spans="4:18" x14ac:dyDescent="0.3">
      <c r="D11" s="39"/>
      <c r="E11" s="40"/>
      <c r="F11" s="40"/>
      <c r="G11" s="40"/>
      <c r="H11" s="40"/>
      <c r="I11" s="40"/>
      <c r="J11" s="40"/>
      <c r="K11" s="40"/>
      <c r="L11" s="40"/>
      <c r="M11" s="40"/>
      <c r="N11" s="40"/>
      <c r="O11" s="40"/>
      <c r="P11" s="40"/>
      <c r="Q11" s="40"/>
      <c r="R11" s="41"/>
    </row>
    <row r="12" spans="4:18" x14ac:dyDescent="0.3">
      <c r="D12" s="39"/>
      <c r="E12" s="40"/>
      <c r="F12" s="40"/>
      <c r="G12" s="40"/>
      <c r="H12" s="40"/>
      <c r="I12" s="40"/>
      <c r="J12" s="40"/>
      <c r="K12" s="40"/>
      <c r="L12" s="40"/>
      <c r="M12" s="40"/>
      <c r="N12" s="40"/>
      <c r="O12" s="40"/>
      <c r="P12" s="40"/>
      <c r="Q12" s="40"/>
      <c r="R12" s="41"/>
    </row>
    <row r="13" spans="4:18" x14ac:dyDescent="0.3">
      <c r="D13" s="39"/>
      <c r="E13" s="40"/>
      <c r="F13" s="40"/>
      <c r="G13" s="40"/>
      <c r="H13" s="40"/>
      <c r="I13" s="40"/>
      <c r="J13" s="40"/>
      <c r="K13" s="40"/>
      <c r="L13" s="40"/>
      <c r="M13" s="40"/>
      <c r="N13" s="40"/>
      <c r="O13" s="40"/>
      <c r="P13" s="40"/>
      <c r="Q13" s="40"/>
      <c r="R13" s="41"/>
    </row>
    <row r="14" spans="4:18" x14ac:dyDescent="0.3">
      <c r="D14" s="39"/>
      <c r="E14" s="40"/>
      <c r="F14" s="40"/>
      <c r="G14" s="40"/>
      <c r="H14" s="40"/>
      <c r="I14" s="40"/>
      <c r="J14" s="40"/>
      <c r="K14" s="40"/>
      <c r="L14" s="40"/>
      <c r="M14" s="40"/>
      <c r="N14" s="40"/>
      <c r="O14" s="40"/>
      <c r="P14" s="40"/>
      <c r="Q14" s="40"/>
      <c r="R14" s="41"/>
    </row>
    <row r="15" spans="4:18" x14ac:dyDescent="0.3">
      <c r="D15" s="39"/>
      <c r="E15" s="40"/>
      <c r="F15" s="40"/>
      <c r="G15" s="40"/>
      <c r="H15" s="40"/>
      <c r="I15" s="40"/>
      <c r="J15" s="40"/>
      <c r="K15" s="40"/>
      <c r="L15" s="40"/>
      <c r="M15" s="40"/>
      <c r="N15" s="40"/>
      <c r="O15" s="40"/>
      <c r="P15" s="40"/>
      <c r="Q15" s="40"/>
      <c r="R15" s="41"/>
    </row>
    <row r="16" spans="4:18" x14ac:dyDescent="0.3">
      <c r="D16" s="39"/>
      <c r="E16" s="40"/>
      <c r="F16" s="40"/>
      <c r="G16" s="40"/>
      <c r="H16" s="40"/>
      <c r="I16" s="40"/>
      <c r="J16" s="40"/>
      <c r="K16" s="40"/>
      <c r="L16" s="40"/>
      <c r="M16" s="40"/>
      <c r="N16" s="40"/>
      <c r="O16" s="40"/>
      <c r="P16" s="40"/>
      <c r="Q16" s="40"/>
      <c r="R16" s="41"/>
    </row>
    <row r="17" spans="4:18" x14ac:dyDescent="0.3">
      <c r="D17" s="39"/>
      <c r="E17" s="40"/>
      <c r="F17" s="40"/>
      <c r="G17" s="40"/>
      <c r="H17" s="40"/>
      <c r="I17" s="40"/>
      <c r="J17" s="40"/>
      <c r="K17" s="40"/>
      <c r="L17" s="40"/>
      <c r="M17" s="40"/>
      <c r="N17" s="40"/>
      <c r="O17" s="40"/>
      <c r="P17" s="40"/>
      <c r="Q17" s="40"/>
      <c r="R17" s="41"/>
    </row>
    <row r="18" spans="4:18" x14ac:dyDescent="0.3">
      <c r="D18" s="39"/>
      <c r="E18" s="40"/>
      <c r="F18" s="40"/>
      <c r="G18" s="40"/>
      <c r="H18" s="40"/>
      <c r="I18" s="40"/>
      <c r="J18" s="40"/>
      <c r="K18" s="40"/>
      <c r="L18" s="40"/>
      <c r="M18" s="40"/>
      <c r="N18" s="40"/>
      <c r="O18" s="40"/>
      <c r="P18" s="40"/>
      <c r="Q18" s="40"/>
      <c r="R18" s="41"/>
    </row>
    <row r="19" spans="4:18" x14ac:dyDescent="0.3">
      <c r="D19" s="39"/>
      <c r="E19" s="40"/>
      <c r="F19" s="40"/>
      <c r="G19" s="40"/>
      <c r="H19" s="40"/>
      <c r="I19" s="40"/>
      <c r="J19" s="40"/>
      <c r="K19" s="40"/>
      <c r="L19" s="40"/>
      <c r="M19" s="40"/>
      <c r="N19" s="40"/>
      <c r="O19" s="40"/>
      <c r="P19" s="40"/>
      <c r="Q19" s="40"/>
      <c r="R19" s="41"/>
    </row>
    <row r="20" spans="4:18" x14ac:dyDescent="0.3">
      <c r="D20" s="39"/>
      <c r="E20" s="40"/>
      <c r="F20" s="40"/>
      <c r="G20" s="40"/>
      <c r="H20" s="40"/>
      <c r="I20" s="40"/>
      <c r="J20" s="40"/>
      <c r="K20" s="40"/>
      <c r="L20" s="40"/>
      <c r="M20" s="40"/>
      <c r="N20" s="40"/>
      <c r="O20" s="40"/>
      <c r="P20" s="40"/>
      <c r="Q20" s="40"/>
      <c r="R20" s="41"/>
    </row>
    <row r="21" spans="4:18" x14ac:dyDescent="0.3">
      <c r="D21" s="39"/>
      <c r="E21" s="40"/>
      <c r="F21" s="40"/>
      <c r="G21" s="40"/>
      <c r="H21" s="40"/>
      <c r="I21" s="40"/>
      <c r="J21" s="40"/>
      <c r="K21" s="40"/>
      <c r="L21" s="40"/>
      <c r="M21" s="40"/>
      <c r="N21" s="40"/>
      <c r="O21" s="40"/>
      <c r="P21" s="40"/>
      <c r="Q21" s="40"/>
      <c r="R21" s="41"/>
    </row>
    <row r="22" spans="4:18" x14ac:dyDescent="0.3">
      <c r="D22" s="39"/>
      <c r="E22" s="40"/>
      <c r="F22" s="40"/>
      <c r="G22" s="40"/>
      <c r="H22" s="40"/>
      <c r="I22" s="40"/>
      <c r="J22" s="40"/>
      <c r="K22" s="40"/>
      <c r="L22" s="40"/>
      <c r="M22" s="40"/>
      <c r="N22" s="40"/>
      <c r="O22" s="40"/>
      <c r="P22" s="40"/>
      <c r="Q22" s="40"/>
      <c r="R22" s="41"/>
    </row>
    <row r="23" spans="4:18" x14ac:dyDescent="0.3">
      <c r="D23" s="39"/>
      <c r="E23" s="40"/>
      <c r="F23" s="40"/>
      <c r="G23" s="40"/>
      <c r="H23" s="40"/>
      <c r="I23" s="40"/>
      <c r="J23" s="40"/>
      <c r="K23" s="40"/>
      <c r="L23" s="40"/>
      <c r="M23" s="40"/>
      <c r="N23" s="40"/>
      <c r="O23" s="40"/>
      <c r="P23" s="40"/>
      <c r="Q23" s="40"/>
      <c r="R23" s="41"/>
    </row>
    <row r="24" spans="4:18" x14ac:dyDescent="0.3">
      <c r="D24" s="39"/>
      <c r="E24" s="40"/>
      <c r="F24" s="40"/>
      <c r="G24" s="40"/>
      <c r="H24" s="40"/>
      <c r="I24" s="40"/>
      <c r="J24" s="40"/>
      <c r="K24" s="40"/>
      <c r="L24" s="40"/>
      <c r="M24" s="40"/>
      <c r="N24" s="40"/>
      <c r="O24" s="40"/>
      <c r="P24" s="40"/>
      <c r="Q24" s="40"/>
      <c r="R24" s="41"/>
    </row>
    <row r="25" spans="4:18" x14ac:dyDescent="0.3">
      <c r="D25" s="39"/>
      <c r="E25" s="40"/>
      <c r="F25" s="40"/>
      <c r="G25" s="40"/>
      <c r="H25" s="40"/>
      <c r="I25" s="40"/>
      <c r="J25" s="40"/>
      <c r="K25" s="40"/>
      <c r="L25" s="40"/>
      <c r="M25" s="40"/>
      <c r="N25" s="40"/>
      <c r="O25" s="40"/>
      <c r="P25" s="40"/>
      <c r="Q25" s="40"/>
      <c r="R25" s="41"/>
    </row>
    <row r="26" spans="4:18" x14ac:dyDescent="0.3">
      <c r="D26" s="39"/>
      <c r="E26" s="40"/>
      <c r="F26" s="40"/>
      <c r="G26" s="40"/>
      <c r="H26" s="40"/>
      <c r="I26" s="40"/>
      <c r="J26" s="40"/>
      <c r="K26" s="40"/>
      <c r="L26" s="40"/>
      <c r="M26" s="40"/>
      <c r="N26" s="40"/>
      <c r="O26" s="40"/>
      <c r="P26" s="40"/>
      <c r="Q26" s="40"/>
      <c r="R26" s="41"/>
    </row>
    <row r="27" spans="4:18" x14ac:dyDescent="0.3">
      <c r="D27" s="39"/>
      <c r="E27" s="40"/>
      <c r="F27" s="40"/>
      <c r="G27" s="40"/>
      <c r="H27" s="40"/>
      <c r="I27" s="40"/>
      <c r="J27" s="40"/>
      <c r="K27" s="40"/>
      <c r="L27" s="40"/>
      <c r="M27" s="40"/>
      <c r="N27" s="40"/>
      <c r="O27" s="40"/>
      <c r="P27" s="40"/>
      <c r="Q27" s="40"/>
      <c r="R27" s="41"/>
    </row>
    <row r="28" spans="4:18" x14ac:dyDescent="0.3">
      <c r="D28" s="39"/>
      <c r="E28" s="40"/>
      <c r="F28" s="40"/>
      <c r="G28" s="40"/>
      <c r="H28" s="40"/>
      <c r="I28" s="40"/>
      <c r="J28" s="40"/>
      <c r="K28" s="40"/>
      <c r="L28" s="40"/>
      <c r="M28" s="40"/>
      <c r="N28" s="40"/>
      <c r="O28" s="40"/>
      <c r="P28" s="40"/>
      <c r="Q28" s="40"/>
      <c r="R28" s="41"/>
    </row>
    <row r="29" spans="4:18" x14ac:dyDescent="0.3">
      <c r="D29" s="39"/>
      <c r="E29" s="40"/>
      <c r="F29" s="40"/>
      <c r="G29" s="40"/>
      <c r="H29" s="40"/>
      <c r="I29" s="40"/>
      <c r="J29" s="40"/>
      <c r="K29" s="40"/>
      <c r="L29" s="40"/>
      <c r="M29" s="40"/>
      <c r="N29" s="40"/>
      <c r="O29" s="40"/>
      <c r="P29" s="40"/>
      <c r="Q29" s="40"/>
      <c r="R29" s="41"/>
    </row>
    <row r="30" spans="4:18" x14ac:dyDescent="0.3">
      <c r="D30" s="39"/>
      <c r="E30" s="40"/>
      <c r="F30" s="40"/>
      <c r="G30" s="40"/>
      <c r="H30" s="40"/>
      <c r="I30" s="40"/>
      <c r="J30" s="40"/>
      <c r="K30" s="40"/>
      <c r="L30" s="40"/>
      <c r="M30" s="40"/>
      <c r="N30" s="40"/>
      <c r="O30" s="40"/>
      <c r="P30" s="40"/>
      <c r="Q30" s="40"/>
      <c r="R30" s="41"/>
    </row>
    <row r="31" spans="4:18" x14ac:dyDescent="0.3">
      <c r="D31" s="39"/>
      <c r="E31" s="40"/>
      <c r="F31" s="40"/>
      <c r="G31" s="40"/>
      <c r="H31" s="40"/>
      <c r="I31" s="40"/>
      <c r="J31" s="40"/>
      <c r="K31" s="40"/>
      <c r="L31" s="40"/>
      <c r="M31" s="40"/>
      <c r="N31" s="40"/>
      <c r="O31" s="40"/>
      <c r="P31" s="40"/>
      <c r="Q31" s="40"/>
      <c r="R31" s="41"/>
    </row>
    <row r="32" spans="4:18" x14ac:dyDescent="0.3">
      <c r="D32" s="39"/>
      <c r="E32" s="40"/>
      <c r="F32" s="40"/>
      <c r="G32" s="40"/>
      <c r="H32" s="40"/>
      <c r="I32" s="40"/>
      <c r="J32" s="40"/>
      <c r="K32" s="40"/>
      <c r="L32" s="40"/>
      <c r="M32" s="40"/>
      <c r="N32" s="40"/>
      <c r="O32" s="40"/>
      <c r="P32" s="40"/>
      <c r="Q32" s="40"/>
      <c r="R32" s="41"/>
    </row>
    <row r="33" spans="4:18" x14ac:dyDescent="0.3">
      <c r="D33" s="39"/>
      <c r="E33" s="40"/>
      <c r="F33" s="40"/>
      <c r="G33" s="40"/>
      <c r="H33" s="40"/>
      <c r="I33" s="40"/>
      <c r="J33" s="40"/>
      <c r="K33" s="40"/>
      <c r="L33" s="40"/>
      <c r="M33" s="40"/>
      <c r="N33" s="40"/>
      <c r="O33" s="40"/>
      <c r="P33" s="40"/>
      <c r="Q33" s="40"/>
      <c r="R33" s="41"/>
    </row>
    <row r="34" spans="4:18" x14ac:dyDescent="0.3">
      <c r="D34" s="39"/>
      <c r="E34" s="40"/>
      <c r="F34" s="40"/>
      <c r="G34" s="40"/>
      <c r="H34" s="40"/>
      <c r="I34" s="40"/>
      <c r="J34" s="40"/>
      <c r="K34" s="40"/>
      <c r="L34" s="40"/>
      <c r="M34" s="40"/>
      <c r="N34" s="40"/>
      <c r="O34" s="40"/>
      <c r="P34" s="40"/>
      <c r="Q34" s="40"/>
      <c r="R34" s="41"/>
    </row>
    <row r="35" spans="4:18" x14ac:dyDescent="0.3">
      <c r="D35" s="39"/>
      <c r="E35" s="40"/>
      <c r="F35" s="40"/>
      <c r="G35" s="40"/>
      <c r="H35" s="40"/>
      <c r="I35" s="40"/>
      <c r="J35" s="40"/>
      <c r="K35" s="40"/>
      <c r="L35" s="40"/>
      <c r="M35" s="40"/>
      <c r="N35" s="40"/>
      <c r="O35" s="40"/>
      <c r="P35" s="40"/>
      <c r="Q35" s="40"/>
      <c r="R35" s="41"/>
    </row>
    <row r="36" spans="4:18" x14ac:dyDescent="0.3">
      <c r="D36" s="39"/>
      <c r="E36" s="40"/>
      <c r="F36" s="40"/>
      <c r="G36" s="40"/>
      <c r="H36" s="40"/>
      <c r="I36" s="40"/>
      <c r="J36" s="40"/>
      <c r="K36" s="40"/>
      <c r="L36" s="40"/>
      <c r="M36" s="40"/>
      <c r="N36" s="40"/>
      <c r="O36" s="40"/>
      <c r="P36" s="40"/>
      <c r="Q36" s="40"/>
      <c r="R36" s="41"/>
    </row>
    <row r="37" spans="4:18" x14ac:dyDescent="0.3">
      <c r="D37" s="39"/>
      <c r="E37" s="40"/>
      <c r="F37" s="40"/>
      <c r="G37" s="40"/>
      <c r="H37" s="40"/>
      <c r="I37" s="40"/>
      <c r="J37" s="40"/>
      <c r="K37" s="40"/>
      <c r="L37" s="40"/>
      <c r="M37" s="40"/>
      <c r="N37" s="40"/>
      <c r="O37" s="40"/>
      <c r="P37" s="40"/>
      <c r="Q37" s="40"/>
      <c r="R37" s="41"/>
    </row>
    <row r="38" spans="4:18" x14ac:dyDescent="0.3">
      <c r="D38" s="39"/>
      <c r="E38" s="40"/>
      <c r="F38" s="40"/>
      <c r="G38" s="40"/>
      <c r="H38" s="40"/>
      <c r="I38" s="40"/>
      <c r="J38" s="40"/>
      <c r="K38" s="40"/>
      <c r="L38" s="40"/>
      <c r="M38" s="40"/>
      <c r="N38" s="40"/>
      <c r="O38" s="40"/>
      <c r="P38" s="40"/>
      <c r="Q38" s="40"/>
      <c r="R38" s="41"/>
    </row>
    <row r="39" spans="4:18" x14ac:dyDescent="0.3">
      <c r="D39" s="39"/>
      <c r="E39" s="40"/>
      <c r="F39" s="40"/>
      <c r="G39" s="40"/>
      <c r="H39" s="40"/>
      <c r="I39" s="40"/>
      <c r="J39" s="40"/>
      <c r="K39" s="40"/>
      <c r="L39" s="40"/>
      <c r="M39" s="40"/>
      <c r="N39" s="40"/>
      <c r="O39" s="40"/>
      <c r="P39" s="40"/>
      <c r="Q39" s="40"/>
      <c r="R39" s="41"/>
    </row>
    <row r="40" spans="4:18" x14ac:dyDescent="0.3">
      <c r="D40" s="39"/>
      <c r="E40" s="40"/>
      <c r="F40" s="40"/>
      <c r="G40" s="40"/>
      <c r="H40" s="40"/>
      <c r="I40" s="40"/>
      <c r="J40" s="40"/>
      <c r="K40" s="40"/>
      <c r="L40" s="40"/>
      <c r="M40" s="40"/>
      <c r="N40" s="40"/>
      <c r="O40" s="40"/>
      <c r="P40" s="40"/>
      <c r="Q40" s="40"/>
      <c r="R40" s="41"/>
    </row>
    <row r="41" spans="4:18" x14ac:dyDescent="0.3">
      <c r="D41" s="39"/>
      <c r="E41" s="40"/>
      <c r="F41" s="40"/>
      <c r="G41" s="40"/>
      <c r="H41" s="40"/>
      <c r="I41" s="40"/>
      <c r="J41" s="40"/>
      <c r="K41" s="40"/>
      <c r="L41" s="40"/>
      <c r="M41" s="40"/>
      <c r="N41" s="40"/>
      <c r="O41" s="40"/>
      <c r="P41" s="40"/>
      <c r="Q41" s="40"/>
      <c r="R41" s="41"/>
    </row>
    <row r="42" spans="4:18" x14ac:dyDescent="0.3">
      <c r="D42" s="39"/>
      <c r="E42" s="40"/>
      <c r="F42" s="40"/>
      <c r="G42" s="40"/>
      <c r="H42" s="40"/>
      <c r="I42" s="40"/>
      <c r="J42" s="40"/>
      <c r="K42" s="40"/>
      <c r="L42" s="40"/>
      <c r="M42" s="40"/>
      <c r="N42" s="40"/>
      <c r="O42" s="40"/>
      <c r="P42" s="40"/>
      <c r="Q42" s="40"/>
      <c r="R42" s="41"/>
    </row>
    <row r="43" spans="4:18" x14ac:dyDescent="0.3">
      <c r="D43" s="39"/>
      <c r="E43" s="40"/>
      <c r="F43" s="40"/>
      <c r="G43" s="40"/>
      <c r="H43" s="40"/>
      <c r="I43" s="40"/>
      <c r="J43" s="40"/>
      <c r="K43" s="40"/>
      <c r="L43" s="40"/>
      <c r="M43" s="40"/>
      <c r="N43" s="40"/>
      <c r="O43" s="40"/>
      <c r="P43" s="40"/>
      <c r="Q43" s="40"/>
      <c r="R43" s="41"/>
    </row>
    <row r="44" spans="4:18" x14ac:dyDescent="0.3">
      <c r="D44" s="39"/>
      <c r="E44" s="40"/>
      <c r="F44" s="40"/>
      <c r="G44" s="40"/>
      <c r="H44" s="40"/>
      <c r="I44" s="40"/>
      <c r="J44" s="40"/>
      <c r="K44" s="40"/>
      <c r="L44" s="40"/>
      <c r="M44" s="40"/>
      <c r="N44" s="40"/>
      <c r="O44" s="40"/>
      <c r="P44" s="40"/>
      <c r="Q44" s="40"/>
      <c r="R44" s="41"/>
    </row>
    <row r="45" spans="4:18" x14ac:dyDescent="0.3">
      <c r="D45" s="39"/>
      <c r="E45" s="40"/>
      <c r="F45" s="40"/>
      <c r="G45" s="40"/>
      <c r="H45" s="40"/>
      <c r="I45" s="40"/>
      <c r="J45" s="40"/>
      <c r="K45" s="40"/>
      <c r="L45" s="40"/>
      <c r="M45" s="40"/>
      <c r="N45" s="40"/>
      <c r="O45" s="40"/>
      <c r="P45" s="40"/>
      <c r="Q45" s="40"/>
      <c r="R45" s="41"/>
    </row>
    <row r="46" spans="4:18" x14ac:dyDescent="0.3">
      <c r="D46" s="39"/>
      <c r="E46" s="40"/>
      <c r="F46" s="40"/>
      <c r="G46" s="40"/>
      <c r="H46" s="40"/>
      <c r="I46" s="40"/>
      <c r="J46" s="40"/>
      <c r="K46" s="40"/>
      <c r="L46" s="40"/>
      <c r="M46" s="40"/>
      <c r="N46" s="40"/>
      <c r="O46" s="40"/>
      <c r="P46" s="40"/>
      <c r="Q46" s="40"/>
      <c r="R46" s="41"/>
    </row>
    <row r="47" spans="4:18" x14ac:dyDescent="0.3">
      <c r="D47" s="39"/>
      <c r="E47" s="40"/>
      <c r="F47" s="40"/>
      <c r="G47" s="40"/>
      <c r="H47" s="40"/>
      <c r="I47" s="40"/>
      <c r="J47" s="40"/>
      <c r="K47" s="40"/>
      <c r="L47" s="40"/>
      <c r="M47" s="40"/>
      <c r="N47" s="40"/>
      <c r="O47" s="40"/>
      <c r="P47" s="40"/>
      <c r="Q47" s="40"/>
      <c r="R47" s="41"/>
    </row>
    <row r="48" spans="4:18" x14ac:dyDescent="0.3">
      <c r="D48" s="39"/>
      <c r="E48" s="40"/>
      <c r="F48" s="40"/>
      <c r="G48" s="40"/>
      <c r="H48" s="40"/>
      <c r="I48" s="40"/>
      <c r="J48" s="40"/>
      <c r="K48" s="40"/>
      <c r="L48" s="40"/>
      <c r="M48" s="40"/>
      <c r="N48" s="40"/>
      <c r="O48" s="40"/>
      <c r="P48" s="40"/>
      <c r="Q48" s="40"/>
      <c r="R48" s="41"/>
    </row>
    <row r="49" spans="2:21" x14ac:dyDescent="0.3">
      <c r="D49" s="39"/>
      <c r="E49" s="40"/>
      <c r="F49" s="40"/>
      <c r="G49" s="40"/>
      <c r="H49" s="40"/>
      <c r="I49" s="40"/>
      <c r="J49" s="40"/>
      <c r="K49" s="40"/>
      <c r="L49" s="40"/>
      <c r="M49" s="40"/>
      <c r="N49" s="40"/>
      <c r="O49" s="40"/>
      <c r="P49" s="40"/>
      <c r="Q49" s="40"/>
      <c r="R49" s="41"/>
    </row>
    <row r="50" spans="2:21" x14ac:dyDescent="0.3">
      <c r="D50" s="39"/>
      <c r="E50" s="40"/>
      <c r="F50" s="40"/>
      <c r="G50" s="40"/>
      <c r="H50" s="40"/>
      <c r="I50" s="40"/>
      <c r="J50" s="40"/>
      <c r="K50" s="40"/>
      <c r="L50" s="40"/>
      <c r="M50" s="40"/>
      <c r="N50" s="40"/>
      <c r="O50" s="40"/>
      <c r="P50" s="40"/>
      <c r="Q50" s="40"/>
      <c r="R50" s="41"/>
    </row>
    <row r="51" spans="2:21" x14ac:dyDescent="0.3">
      <c r="D51" s="39"/>
      <c r="E51" s="40"/>
      <c r="F51" s="40"/>
      <c r="G51" s="40"/>
      <c r="H51" s="40"/>
      <c r="I51" s="40"/>
      <c r="J51" s="40"/>
      <c r="K51" s="40"/>
      <c r="L51" s="40"/>
      <c r="M51" s="40"/>
      <c r="N51" s="40"/>
      <c r="O51" s="40"/>
      <c r="P51" s="40"/>
      <c r="Q51" s="40"/>
      <c r="R51" s="41"/>
    </row>
    <row r="52" spans="2:21" x14ac:dyDescent="0.3">
      <c r="D52" s="39"/>
      <c r="E52" s="40"/>
      <c r="F52" s="40"/>
      <c r="G52" s="40"/>
      <c r="H52" s="40"/>
      <c r="I52" s="40"/>
      <c r="J52" s="40"/>
      <c r="K52" s="40"/>
      <c r="L52" s="40"/>
      <c r="M52" s="40"/>
      <c r="N52" s="40"/>
      <c r="O52" s="40"/>
      <c r="P52" s="40"/>
      <c r="Q52" s="40"/>
      <c r="R52" s="41"/>
    </row>
    <row r="53" spans="2:21" x14ac:dyDescent="0.3">
      <c r="D53" s="39"/>
      <c r="E53" s="40"/>
      <c r="F53" s="40"/>
      <c r="G53" s="40"/>
      <c r="H53" s="40"/>
      <c r="I53" s="40"/>
      <c r="J53" s="40"/>
      <c r="K53" s="40"/>
      <c r="L53" s="40"/>
      <c r="M53" s="40"/>
      <c r="N53" s="40"/>
      <c r="O53" s="40"/>
      <c r="P53" s="40"/>
      <c r="Q53" s="40"/>
      <c r="R53" s="41"/>
    </row>
    <row r="54" spans="2:21" ht="13.5" thickBot="1" x14ac:dyDescent="0.35">
      <c r="D54" s="42"/>
      <c r="E54" s="43"/>
      <c r="F54" s="43"/>
      <c r="G54" s="43"/>
      <c r="H54" s="43"/>
      <c r="I54" s="43"/>
      <c r="J54" s="43"/>
      <c r="K54" s="43"/>
      <c r="L54" s="43"/>
      <c r="M54" s="43"/>
      <c r="N54" s="43"/>
      <c r="O54" s="43"/>
      <c r="P54" s="43"/>
      <c r="Q54" s="43"/>
      <c r="R54" s="44"/>
    </row>
    <row r="55" spans="2:21" ht="13.5" thickTop="1" x14ac:dyDescent="0.3"/>
    <row r="56" spans="2:21" ht="13.5" thickBot="1" x14ac:dyDescent="0.35"/>
    <row r="57" spans="2:21" ht="14" thickTop="1" thickBot="1" x14ac:dyDescent="0.35">
      <c r="B57" s="45"/>
      <c r="C57" s="46"/>
      <c r="D57" s="46"/>
      <c r="E57" s="46"/>
      <c r="F57" s="46"/>
      <c r="G57" s="46"/>
      <c r="H57" s="46"/>
      <c r="I57" s="46"/>
      <c r="J57" s="46"/>
      <c r="K57" s="46"/>
      <c r="L57" s="46"/>
      <c r="M57" s="46"/>
      <c r="N57" s="46"/>
      <c r="O57" s="46"/>
      <c r="P57" s="46"/>
      <c r="Q57" s="46"/>
      <c r="R57" s="46"/>
      <c r="S57" s="46"/>
      <c r="T57" s="46"/>
      <c r="U57" s="47"/>
    </row>
    <row r="58" spans="2:21" ht="24" thickBot="1" x14ac:dyDescent="0.35">
      <c r="B58" s="48"/>
      <c r="C58" s="49"/>
      <c r="D58" s="49"/>
      <c r="E58" s="49"/>
      <c r="F58" s="49"/>
      <c r="G58" s="702" t="str">
        <f>Analysis!A17</f>
        <v>1. Unaccompanied and Separated Children</v>
      </c>
      <c r="H58" s="703"/>
      <c r="I58" s="703"/>
      <c r="J58" s="703"/>
      <c r="K58" s="703"/>
      <c r="L58" s="703"/>
      <c r="M58" s="703"/>
      <c r="N58" s="703"/>
      <c r="O58" s="704"/>
      <c r="P58" s="49"/>
      <c r="Q58" s="49"/>
      <c r="R58" s="49"/>
      <c r="S58" s="49"/>
      <c r="T58" s="49"/>
      <c r="U58" s="50"/>
    </row>
    <row r="59" spans="2:21" x14ac:dyDescent="0.3">
      <c r="B59" s="48"/>
      <c r="C59" s="49"/>
      <c r="D59" s="49"/>
      <c r="E59" s="49"/>
      <c r="F59" s="49"/>
      <c r="G59" s="49"/>
      <c r="H59" s="49"/>
      <c r="I59" s="49"/>
      <c r="J59" s="49"/>
      <c r="K59" s="49"/>
      <c r="L59" s="49"/>
      <c r="M59" s="49"/>
      <c r="N59" s="49"/>
      <c r="O59" s="49"/>
      <c r="P59" s="49"/>
      <c r="Q59" s="49"/>
      <c r="R59" s="49"/>
      <c r="S59" s="49"/>
      <c r="T59" s="49"/>
      <c r="U59" s="50"/>
    </row>
    <row r="60" spans="2:21" x14ac:dyDescent="0.3">
      <c r="B60" s="48"/>
      <c r="C60" s="49"/>
      <c r="D60" s="49"/>
      <c r="E60" s="49"/>
      <c r="F60" s="49"/>
      <c r="G60" s="49"/>
      <c r="H60" s="49"/>
      <c r="I60" s="49"/>
      <c r="J60" s="49"/>
      <c r="K60" s="49"/>
      <c r="L60" s="49"/>
      <c r="M60" s="49"/>
      <c r="N60" s="49"/>
      <c r="O60" s="49"/>
      <c r="P60" s="49"/>
      <c r="Q60" s="49"/>
      <c r="R60" s="49"/>
      <c r="S60" s="49"/>
      <c r="T60" s="49"/>
      <c r="U60" s="50"/>
    </row>
    <row r="61" spans="2:21" x14ac:dyDescent="0.3">
      <c r="B61" s="48"/>
      <c r="C61" s="49"/>
      <c r="D61" s="49"/>
      <c r="E61" s="49"/>
      <c r="F61" s="49"/>
      <c r="G61" s="49"/>
      <c r="H61" s="49"/>
      <c r="I61" s="49"/>
      <c r="J61" s="49"/>
      <c r="K61" s="49"/>
      <c r="L61" s="49"/>
      <c r="M61" s="49"/>
      <c r="N61" s="49"/>
      <c r="O61" s="49"/>
      <c r="P61" s="49"/>
      <c r="Q61" s="49"/>
      <c r="R61" s="49"/>
      <c r="S61" s="49"/>
      <c r="T61" s="49"/>
      <c r="U61" s="50"/>
    </row>
    <row r="62" spans="2:21" x14ac:dyDescent="0.3">
      <c r="B62" s="48"/>
      <c r="C62" s="49"/>
      <c r="D62" s="49"/>
      <c r="E62" s="49"/>
      <c r="F62" s="49"/>
      <c r="G62" s="49"/>
      <c r="H62" s="49"/>
      <c r="I62" s="49"/>
      <c r="J62" s="49"/>
      <c r="K62" s="49"/>
      <c r="L62" s="49"/>
      <c r="M62" s="49"/>
      <c r="N62" s="49"/>
      <c r="O62" s="49"/>
      <c r="P62" s="49"/>
      <c r="Q62" s="49"/>
      <c r="R62" s="49"/>
      <c r="S62" s="49"/>
      <c r="T62" s="49"/>
      <c r="U62" s="50"/>
    </row>
    <row r="63" spans="2:21" x14ac:dyDescent="0.3">
      <c r="B63" s="48"/>
      <c r="C63" s="49"/>
      <c r="D63" s="49"/>
      <c r="E63" s="49"/>
      <c r="F63" s="49"/>
      <c r="G63" s="49"/>
      <c r="H63" s="49"/>
      <c r="I63" s="49"/>
      <c r="J63" s="49"/>
      <c r="K63" s="49"/>
      <c r="L63" s="49"/>
      <c r="M63" s="49"/>
      <c r="N63" s="49"/>
      <c r="O63" s="49"/>
      <c r="P63" s="49"/>
      <c r="Q63" s="49"/>
      <c r="R63" s="49"/>
      <c r="S63" s="49"/>
      <c r="T63" s="49"/>
      <c r="U63" s="50"/>
    </row>
    <row r="64" spans="2:21" x14ac:dyDescent="0.3">
      <c r="B64" s="48"/>
      <c r="C64" s="49"/>
      <c r="D64" s="49"/>
      <c r="E64" s="49"/>
      <c r="F64" s="49"/>
      <c r="G64" s="49"/>
      <c r="H64" s="49"/>
      <c r="I64" s="49"/>
      <c r="J64" s="49"/>
      <c r="K64" s="49"/>
      <c r="L64" s="49"/>
      <c r="M64" s="49"/>
      <c r="N64" s="49"/>
      <c r="O64" s="49"/>
      <c r="P64" s="49"/>
      <c r="Q64" s="49"/>
      <c r="R64" s="49"/>
      <c r="S64" s="49"/>
      <c r="T64" s="49"/>
      <c r="U64" s="50"/>
    </row>
    <row r="65" spans="2:21" x14ac:dyDescent="0.3">
      <c r="B65" s="48"/>
      <c r="C65" s="49"/>
      <c r="D65" s="49"/>
      <c r="E65" s="49"/>
      <c r="F65" s="49"/>
      <c r="G65" s="49"/>
      <c r="H65" s="49"/>
      <c r="I65" s="49"/>
      <c r="J65" s="49"/>
      <c r="K65" s="49"/>
      <c r="L65" s="49"/>
      <c r="M65" s="49"/>
      <c r="N65" s="49"/>
      <c r="O65" s="49"/>
      <c r="P65" s="49"/>
      <c r="Q65" s="49"/>
      <c r="R65" s="49"/>
      <c r="S65" s="49"/>
      <c r="T65" s="49"/>
      <c r="U65" s="50"/>
    </row>
    <row r="66" spans="2:21" x14ac:dyDescent="0.3">
      <c r="B66" s="48"/>
      <c r="C66" s="49"/>
      <c r="D66" s="49"/>
      <c r="E66" s="49"/>
      <c r="F66" s="49"/>
      <c r="G66" s="49"/>
      <c r="H66" s="49"/>
      <c r="I66" s="49"/>
      <c r="J66" s="49"/>
      <c r="K66" s="49"/>
      <c r="L66" s="49"/>
      <c r="M66" s="49"/>
      <c r="N66" s="49"/>
      <c r="O66" s="49"/>
      <c r="P66" s="49"/>
      <c r="Q66" s="49"/>
      <c r="R66" s="49"/>
      <c r="S66" s="49"/>
      <c r="T66" s="49"/>
      <c r="U66" s="50"/>
    </row>
    <row r="67" spans="2:21" x14ac:dyDescent="0.3">
      <c r="B67" s="48"/>
      <c r="C67" s="49"/>
      <c r="D67" s="49"/>
      <c r="E67" s="49"/>
      <c r="F67" s="49"/>
      <c r="G67" s="49"/>
      <c r="H67" s="49"/>
      <c r="I67" s="49"/>
      <c r="J67" s="49"/>
      <c r="K67" s="49"/>
      <c r="L67" s="49"/>
      <c r="M67" s="49"/>
      <c r="N67" s="49"/>
      <c r="O67" s="49"/>
      <c r="P67" s="49"/>
      <c r="Q67" s="49"/>
      <c r="R67" s="49"/>
      <c r="S67" s="49"/>
      <c r="T67" s="49"/>
      <c r="U67" s="50"/>
    </row>
    <row r="68" spans="2:21" x14ac:dyDescent="0.3">
      <c r="B68" s="48"/>
      <c r="C68" s="49"/>
      <c r="D68" s="49"/>
      <c r="E68" s="49"/>
      <c r="F68" s="49"/>
      <c r="G68" s="49"/>
      <c r="H68" s="49"/>
      <c r="I68" s="49"/>
      <c r="J68" s="49"/>
      <c r="K68" s="49"/>
      <c r="L68" s="49"/>
      <c r="M68" s="49"/>
      <c r="N68" s="49"/>
      <c r="O68" s="49"/>
      <c r="P68" s="49"/>
      <c r="Q68" s="49"/>
      <c r="R68" s="49"/>
      <c r="S68" s="49"/>
      <c r="T68" s="49"/>
      <c r="U68" s="50"/>
    </row>
    <row r="69" spans="2:21" x14ac:dyDescent="0.3">
      <c r="B69" s="48"/>
      <c r="C69" s="49"/>
      <c r="D69" s="49"/>
      <c r="E69" s="49"/>
      <c r="F69" s="49"/>
      <c r="G69" s="49"/>
      <c r="H69" s="49"/>
      <c r="I69" s="49"/>
      <c r="J69" s="49"/>
      <c r="K69" s="49"/>
      <c r="L69" s="49"/>
      <c r="M69" s="49"/>
      <c r="N69" s="49"/>
      <c r="O69" s="49"/>
      <c r="P69" s="49"/>
      <c r="Q69" s="49"/>
      <c r="R69" s="49"/>
      <c r="S69" s="49"/>
      <c r="T69" s="49"/>
      <c r="U69" s="50"/>
    </row>
    <row r="70" spans="2:21" x14ac:dyDescent="0.3">
      <c r="B70" s="48"/>
      <c r="C70" s="49"/>
      <c r="D70" s="49"/>
      <c r="E70" s="49"/>
      <c r="F70" s="49"/>
      <c r="G70" s="49"/>
      <c r="H70" s="49"/>
      <c r="I70" s="49"/>
      <c r="J70" s="49"/>
      <c r="K70" s="49"/>
      <c r="L70" s="49"/>
      <c r="M70" s="49"/>
      <c r="N70" s="49"/>
      <c r="O70" s="49"/>
      <c r="P70" s="49"/>
      <c r="Q70" s="49"/>
      <c r="R70" s="49"/>
      <c r="S70" s="49"/>
      <c r="T70" s="49"/>
      <c r="U70" s="50"/>
    </row>
    <row r="71" spans="2:21" x14ac:dyDescent="0.3">
      <c r="B71" s="48"/>
      <c r="C71" s="49"/>
      <c r="D71" s="49"/>
      <c r="E71" s="49"/>
      <c r="F71" s="49"/>
      <c r="G71" s="49"/>
      <c r="H71" s="49"/>
      <c r="I71" s="49"/>
      <c r="J71" s="49"/>
      <c r="K71" s="49"/>
      <c r="L71" s="49"/>
      <c r="M71" s="49"/>
      <c r="N71" s="49"/>
      <c r="O71" s="49"/>
      <c r="P71" s="49"/>
      <c r="Q71" s="49"/>
      <c r="R71" s="49"/>
      <c r="S71" s="49"/>
      <c r="T71" s="49"/>
      <c r="U71" s="50"/>
    </row>
    <row r="72" spans="2:21" x14ac:dyDescent="0.3">
      <c r="B72" s="48"/>
      <c r="C72" s="49"/>
      <c r="D72" s="49"/>
      <c r="E72" s="49"/>
      <c r="F72" s="49"/>
      <c r="G72" s="49"/>
      <c r="H72" s="49"/>
      <c r="I72" s="49"/>
      <c r="J72" s="49"/>
      <c r="K72" s="49"/>
      <c r="L72" s="49"/>
      <c r="M72" s="49"/>
      <c r="N72" s="49"/>
      <c r="O72" s="49"/>
      <c r="P72" s="49"/>
      <c r="Q72" s="49"/>
      <c r="R72" s="49"/>
      <c r="S72" s="49"/>
      <c r="T72" s="49"/>
      <c r="U72" s="50"/>
    </row>
    <row r="73" spans="2:21" x14ac:dyDescent="0.3">
      <c r="B73" s="48"/>
      <c r="C73" s="49"/>
      <c r="D73" s="49"/>
      <c r="E73" s="49"/>
      <c r="F73" s="49"/>
      <c r="G73" s="49"/>
      <c r="H73" s="49"/>
      <c r="I73" s="49"/>
      <c r="J73" s="49"/>
      <c r="K73" s="49"/>
      <c r="L73" s="49"/>
      <c r="M73" s="49"/>
      <c r="N73" s="49"/>
      <c r="O73" s="49"/>
      <c r="P73" s="49"/>
      <c r="Q73" s="49"/>
      <c r="R73" s="49"/>
      <c r="S73" s="49"/>
      <c r="T73" s="49"/>
      <c r="U73" s="50"/>
    </row>
    <row r="74" spans="2:21" x14ac:dyDescent="0.3">
      <c r="B74" s="48"/>
      <c r="C74" s="49"/>
      <c r="D74" s="49"/>
      <c r="E74" s="49"/>
      <c r="F74" s="49"/>
      <c r="G74" s="49"/>
      <c r="H74" s="49"/>
      <c r="I74" s="49"/>
      <c r="J74" s="49"/>
      <c r="K74" s="49"/>
      <c r="L74" s="49"/>
      <c r="M74" s="49"/>
      <c r="N74" s="49"/>
      <c r="O74" s="49"/>
      <c r="P74" s="49"/>
      <c r="Q74" s="49"/>
      <c r="R74" s="49"/>
      <c r="S74" s="49"/>
      <c r="T74" s="49"/>
      <c r="U74" s="50"/>
    </row>
    <row r="75" spans="2:21" x14ac:dyDescent="0.3">
      <c r="B75" s="48"/>
      <c r="C75" s="49"/>
      <c r="D75" s="49"/>
      <c r="E75" s="49"/>
      <c r="F75" s="49"/>
      <c r="G75" s="49"/>
      <c r="H75" s="49"/>
      <c r="I75" s="49"/>
      <c r="J75" s="49"/>
      <c r="K75" s="49"/>
      <c r="L75" s="49"/>
      <c r="M75" s="49"/>
      <c r="N75" s="49"/>
      <c r="O75" s="49"/>
      <c r="P75" s="49"/>
      <c r="Q75" s="49"/>
      <c r="R75" s="49"/>
      <c r="S75" s="49"/>
      <c r="T75" s="49"/>
      <c r="U75" s="50"/>
    </row>
    <row r="76" spans="2:21" x14ac:dyDescent="0.3">
      <c r="B76" s="48"/>
      <c r="C76" s="49"/>
      <c r="D76" s="49"/>
      <c r="E76" s="49"/>
      <c r="F76" s="49"/>
      <c r="G76" s="49"/>
      <c r="H76" s="49"/>
      <c r="I76" s="49"/>
      <c r="J76" s="49"/>
      <c r="K76" s="49"/>
      <c r="L76" s="49"/>
      <c r="M76" s="49"/>
      <c r="N76" s="49"/>
      <c r="O76" s="49"/>
      <c r="P76" s="49"/>
      <c r="Q76" s="49"/>
      <c r="R76" s="49"/>
      <c r="S76" s="49"/>
      <c r="T76" s="49"/>
      <c r="U76" s="50"/>
    </row>
    <row r="77" spans="2:21" x14ac:dyDescent="0.3">
      <c r="B77" s="48"/>
      <c r="C77" s="49"/>
      <c r="D77" s="49"/>
      <c r="E77" s="49"/>
      <c r="F77" s="49"/>
      <c r="G77" s="49"/>
      <c r="H77" s="49"/>
      <c r="I77" s="49"/>
      <c r="J77" s="49"/>
      <c r="K77" s="49"/>
      <c r="L77" s="49"/>
      <c r="M77" s="49"/>
      <c r="N77" s="49"/>
      <c r="O77" s="49"/>
      <c r="P77" s="49"/>
      <c r="Q77" s="49"/>
      <c r="R77" s="49"/>
      <c r="S77" s="49"/>
      <c r="T77" s="49"/>
      <c r="U77" s="50"/>
    </row>
    <row r="78" spans="2:21" x14ac:dyDescent="0.3">
      <c r="B78" s="48"/>
      <c r="C78" s="49"/>
      <c r="D78" s="49"/>
      <c r="E78" s="49"/>
      <c r="F78" s="49"/>
      <c r="G78" s="49"/>
      <c r="H78" s="49"/>
      <c r="I78" s="49"/>
      <c r="J78" s="49"/>
      <c r="K78" s="49"/>
      <c r="L78" s="49"/>
      <c r="M78" s="49"/>
      <c r="N78" s="49"/>
      <c r="O78" s="49"/>
      <c r="P78" s="49"/>
      <c r="Q78" s="49"/>
      <c r="R78" s="49"/>
      <c r="S78" s="49"/>
      <c r="T78" s="49"/>
      <c r="U78" s="50"/>
    </row>
    <row r="79" spans="2:21" x14ac:dyDescent="0.3">
      <c r="B79" s="48"/>
      <c r="C79" s="49"/>
      <c r="D79" s="49"/>
      <c r="E79" s="49"/>
      <c r="F79" s="49"/>
      <c r="G79" s="49"/>
      <c r="H79" s="49"/>
      <c r="I79" s="49"/>
      <c r="J79" s="49"/>
      <c r="K79" s="49"/>
      <c r="L79" s="49"/>
      <c r="M79" s="49"/>
      <c r="N79" s="49"/>
      <c r="O79" s="49"/>
      <c r="P79" s="49"/>
      <c r="Q79" s="49"/>
      <c r="R79" s="49"/>
      <c r="S79" s="49"/>
      <c r="T79" s="49"/>
      <c r="U79" s="50"/>
    </row>
    <row r="80" spans="2:21" x14ac:dyDescent="0.3">
      <c r="B80" s="48"/>
      <c r="C80" s="49"/>
      <c r="D80" s="49"/>
      <c r="E80" s="49"/>
      <c r="F80" s="49"/>
      <c r="G80" s="49"/>
      <c r="H80" s="49"/>
      <c r="I80" s="49"/>
      <c r="J80" s="49"/>
      <c r="K80" s="49"/>
      <c r="L80" s="49"/>
      <c r="M80" s="49"/>
      <c r="N80" s="49"/>
      <c r="O80" s="49"/>
      <c r="P80" s="49"/>
      <c r="Q80" s="49"/>
      <c r="R80" s="49"/>
      <c r="S80" s="49"/>
      <c r="T80" s="49"/>
      <c r="U80" s="50"/>
    </row>
    <row r="81" spans="2:21" x14ac:dyDescent="0.3">
      <c r="B81" s="48"/>
      <c r="C81" s="49"/>
      <c r="D81" s="49"/>
      <c r="E81" s="49"/>
      <c r="F81" s="49"/>
      <c r="G81" s="49"/>
      <c r="H81" s="49"/>
      <c r="I81" s="49"/>
      <c r="J81" s="49"/>
      <c r="K81" s="49"/>
      <c r="L81" s="49"/>
      <c r="M81" s="49"/>
      <c r="N81" s="49"/>
      <c r="O81" s="49"/>
      <c r="P81" s="49"/>
      <c r="Q81" s="49"/>
      <c r="R81" s="49"/>
      <c r="S81" s="49"/>
      <c r="T81" s="49"/>
      <c r="U81" s="50"/>
    </row>
    <row r="82" spans="2:21" x14ac:dyDescent="0.3">
      <c r="B82" s="48"/>
      <c r="C82" s="49"/>
      <c r="D82" s="49"/>
      <c r="E82" s="49"/>
      <c r="F82" s="49"/>
      <c r="G82" s="49"/>
      <c r="H82" s="49"/>
      <c r="I82" s="49"/>
      <c r="J82" s="49"/>
      <c r="K82" s="49"/>
      <c r="L82" s="49"/>
      <c r="M82" s="49"/>
      <c r="N82" s="49"/>
      <c r="O82" s="49"/>
      <c r="P82" s="49"/>
      <c r="Q82" s="49"/>
      <c r="R82" s="49"/>
      <c r="S82" s="49"/>
      <c r="T82" s="49"/>
      <c r="U82" s="50"/>
    </row>
    <row r="83" spans="2:21" x14ac:dyDescent="0.3">
      <c r="B83" s="48"/>
      <c r="C83" s="49"/>
      <c r="D83" s="49"/>
      <c r="E83" s="49"/>
      <c r="F83" s="49"/>
      <c r="G83" s="49"/>
      <c r="H83" s="49"/>
      <c r="I83" s="49"/>
      <c r="J83" s="49"/>
      <c r="K83" s="49"/>
      <c r="L83" s="49"/>
      <c r="M83" s="49"/>
      <c r="N83" s="49"/>
      <c r="O83" s="49"/>
      <c r="P83" s="49"/>
      <c r="Q83" s="49"/>
      <c r="R83" s="49"/>
      <c r="S83" s="49"/>
      <c r="T83" s="49"/>
      <c r="U83" s="50"/>
    </row>
    <row r="84" spans="2:21" x14ac:dyDescent="0.3">
      <c r="B84" s="48"/>
      <c r="C84" s="49"/>
      <c r="D84" s="49"/>
      <c r="E84" s="49"/>
      <c r="F84" s="49"/>
      <c r="G84" s="49"/>
      <c r="H84" s="49"/>
      <c r="I84" s="49"/>
      <c r="J84" s="49"/>
      <c r="K84" s="49"/>
      <c r="L84" s="49"/>
      <c r="M84" s="49"/>
      <c r="N84" s="49"/>
      <c r="O84" s="49"/>
      <c r="P84" s="49"/>
      <c r="Q84" s="49"/>
      <c r="R84" s="49"/>
      <c r="S84" s="49"/>
      <c r="T84" s="49"/>
      <c r="U84" s="50"/>
    </row>
    <row r="85" spans="2:21" x14ac:dyDescent="0.3">
      <c r="B85" s="48"/>
      <c r="C85" s="49"/>
      <c r="D85" s="49"/>
      <c r="E85" s="49"/>
      <c r="F85" s="49"/>
      <c r="G85" s="49"/>
      <c r="H85" s="49"/>
      <c r="I85" s="49"/>
      <c r="J85" s="49"/>
      <c r="K85" s="49"/>
      <c r="L85" s="49"/>
      <c r="M85" s="49"/>
      <c r="N85" s="49"/>
      <c r="O85" s="49"/>
      <c r="P85" s="49"/>
      <c r="Q85" s="49"/>
      <c r="R85" s="49"/>
      <c r="S85" s="49"/>
      <c r="T85" s="49"/>
      <c r="U85" s="50"/>
    </row>
    <row r="86" spans="2:21" x14ac:dyDescent="0.3">
      <c r="B86" s="48"/>
      <c r="C86" s="49"/>
      <c r="D86" s="49"/>
      <c r="E86" s="49"/>
      <c r="F86" s="49"/>
      <c r="G86" s="49"/>
      <c r="H86" s="49"/>
      <c r="I86" s="49"/>
      <c r="J86" s="49"/>
      <c r="K86" s="49"/>
      <c r="L86" s="49"/>
      <c r="M86" s="49"/>
      <c r="N86" s="49"/>
      <c r="O86" s="49"/>
      <c r="P86" s="49"/>
      <c r="Q86" s="49"/>
      <c r="R86" s="49"/>
      <c r="S86" s="49"/>
      <c r="T86" s="49"/>
      <c r="U86" s="50"/>
    </row>
    <row r="87" spans="2:21" x14ac:dyDescent="0.3">
      <c r="B87" s="48"/>
      <c r="C87" s="49"/>
      <c r="D87" s="49"/>
      <c r="E87" s="49"/>
      <c r="F87" s="49"/>
      <c r="G87" s="49"/>
      <c r="H87" s="49"/>
      <c r="I87" s="49"/>
      <c r="J87" s="49"/>
      <c r="K87" s="49"/>
      <c r="L87" s="49"/>
      <c r="M87" s="49"/>
      <c r="N87" s="49"/>
      <c r="O87" s="49"/>
      <c r="P87" s="49"/>
      <c r="Q87" s="49"/>
      <c r="R87" s="49"/>
      <c r="S87" s="49"/>
      <c r="T87" s="49"/>
      <c r="U87" s="50"/>
    </row>
    <row r="88" spans="2:21" x14ac:dyDescent="0.3">
      <c r="B88" s="48"/>
      <c r="C88" s="49"/>
      <c r="D88" s="49"/>
      <c r="E88" s="49"/>
      <c r="F88" s="49"/>
      <c r="G88" s="49"/>
      <c r="H88" s="49"/>
      <c r="I88" s="49"/>
      <c r="J88" s="49"/>
      <c r="K88" s="49"/>
      <c r="L88" s="49"/>
      <c r="M88" s="49"/>
      <c r="N88" s="49"/>
      <c r="O88" s="49"/>
      <c r="P88" s="49"/>
      <c r="Q88" s="49"/>
      <c r="R88" s="49"/>
      <c r="S88" s="49"/>
      <c r="T88" s="49"/>
      <c r="U88" s="50"/>
    </row>
    <row r="89" spans="2:21" x14ac:dyDescent="0.3">
      <c r="B89" s="48"/>
      <c r="C89" s="49"/>
      <c r="D89" s="49"/>
      <c r="E89" s="49"/>
      <c r="F89" s="49"/>
      <c r="G89" s="49"/>
      <c r="H89" s="49"/>
      <c r="I89" s="49"/>
      <c r="J89" s="49"/>
      <c r="K89" s="49"/>
      <c r="L89" s="49"/>
      <c r="M89" s="49"/>
      <c r="N89" s="49"/>
      <c r="O89" s="49"/>
      <c r="P89" s="49"/>
      <c r="Q89" s="49"/>
      <c r="R89" s="49"/>
      <c r="S89" s="49"/>
      <c r="T89" s="49"/>
      <c r="U89" s="50"/>
    </row>
    <row r="90" spans="2:21" x14ac:dyDescent="0.3">
      <c r="B90" s="48"/>
      <c r="C90" s="49"/>
      <c r="D90" s="49"/>
      <c r="E90" s="49"/>
      <c r="F90" s="49"/>
      <c r="G90" s="49"/>
      <c r="H90" s="49"/>
      <c r="I90" s="49"/>
      <c r="J90" s="49"/>
      <c r="K90" s="49"/>
      <c r="L90" s="49"/>
      <c r="M90" s="49"/>
      <c r="N90" s="49"/>
      <c r="O90" s="49"/>
      <c r="P90" s="49"/>
      <c r="Q90" s="49"/>
      <c r="R90" s="49"/>
      <c r="S90" s="49"/>
      <c r="T90" s="49"/>
      <c r="U90" s="50"/>
    </row>
    <row r="91" spans="2:21" x14ac:dyDescent="0.3">
      <c r="B91" s="48"/>
      <c r="C91" s="49"/>
      <c r="D91" s="49"/>
      <c r="E91" s="49"/>
      <c r="F91" s="49"/>
      <c r="G91" s="49"/>
      <c r="H91" s="49"/>
      <c r="I91" s="49"/>
      <c r="J91" s="49"/>
      <c r="K91" s="49"/>
      <c r="L91" s="49"/>
      <c r="M91" s="49"/>
      <c r="N91" s="49"/>
      <c r="O91" s="49"/>
      <c r="P91" s="49"/>
      <c r="Q91" s="49"/>
      <c r="R91" s="49"/>
      <c r="S91" s="49"/>
      <c r="T91" s="49"/>
      <c r="U91" s="50"/>
    </row>
    <row r="92" spans="2:21" x14ac:dyDescent="0.3">
      <c r="B92" s="48"/>
      <c r="C92" s="49"/>
      <c r="D92" s="49"/>
      <c r="E92" s="49"/>
      <c r="F92" s="49"/>
      <c r="G92" s="49"/>
      <c r="H92" s="49"/>
      <c r="I92" s="49"/>
      <c r="J92" s="49"/>
      <c r="K92" s="49"/>
      <c r="L92" s="49"/>
      <c r="M92" s="49"/>
      <c r="N92" s="49"/>
      <c r="O92" s="49"/>
      <c r="P92" s="49"/>
      <c r="Q92" s="49"/>
      <c r="R92" s="49"/>
      <c r="S92" s="49"/>
      <c r="T92" s="49"/>
      <c r="U92" s="50"/>
    </row>
    <row r="93" spans="2:21" x14ac:dyDescent="0.3">
      <c r="B93" s="48"/>
      <c r="C93" s="49"/>
      <c r="D93" s="49"/>
      <c r="E93" s="49"/>
      <c r="F93" s="49"/>
      <c r="G93" s="49"/>
      <c r="H93" s="49"/>
      <c r="I93" s="49"/>
      <c r="J93" s="49"/>
      <c r="K93" s="49"/>
      <c r="L93" s="49"/>
      <c r="M93" s="49"/>
      <c r="N93" s="49"/>
      <c r="O93" s="49"/>
      <c r="P93" s="49"/>
      <c r="Q93" s="49"/>
      <c r="R93" s="49"/>
      <c r="S93" s="49"/>
      <c r="T93" s="49"/>
      <c r="U93" s="50"/>
    </row>
    <row r="94" spans="2:21" x14ac:dyDescent="0.3">
      <c r="B94" s="48"/>
      <c r="C94" s="49"/>
      <c r="D94" s="49"/>
      <c r="E94" s="49"/>
      <c r="F94" s="49"/>
      <c r="G94" s="49"/>
      <c r="H94" s="49"/>
      <c r="I94" s="49"/>
      <c r="J94" s="49"/>
      <c r="K94" s="49"/>
      <c r="L94" s="49"/>
      <c r="M94" s="49"/>
      <c r="N94" s="49"/>
      <c r="O94" s="49"/>
      <c r="P94" s="49"/>
      <c r="Q94" s="49"/>
      <c r="R94" s="49"/>
      <c r="S94" s="49"/>
      <c r="T94" s="49"/>
      <c r="U94" s="50"/>
    </row>
    <row r="95" spans="2:21" x14ac:dyDescent="0.3">
      <c r="B95" s="48"/>
      <c r="C95" s="49"/>
      <c r="D95" s="49"/>
      <c r="E95" s="49"/>
      <c r="F95" s="49"/>
      <c r="G95" s="49"/>
      <c r="H95" s="49"/>
      <c r="I95" s="49"/>
      <c r="J95" s="49"/>
      <c r="K95" s="49"/>
      <c r="L95" s="49"/>
      <c r="M95" s="49"/>
      <c r="N95" s="49"/>
      <c r="O95" s="49"/>
      <c r="P95" s="49"/>
      <c r="Q95" s="49"/>
      <c r="R95" s="49"/>
      <c r="S95" s="49"/>
      <c r="T95" s="49"/>
      <c r="U95" s="50"/>
    </row>
    <row r="96" spans="2:21" x14ac:dyDescent="0.3">
      <c r="B96" s="48"/>
      <c r="C96" s="49"/>
      <c r="D96" s="49"/>
      <c r="E96" s="49"/>
      <c r="F96" s="49"/>
      <c r="G96" s="49"/>
      <c r="H96" s="49"/>
      <c r="I96" s="49"/>
      <c r="J96" s="49"/>
      <c r="K96" s="49"/>
      <c r="L96" s="49"/>
      <c r="M96" s="49"/>
      <c r="N96" s="49"/>
      <c r="O96" s="49"/>
      <c r="P96" s="49"/>
      <c r="Q96" s="49"/>
      <c r="R96" s="49"/>
      <c r="S96" s="49"/>
      <c r="T96" s="49"/>
      <c r="U96" s="50"/>
    </row>
    <row r="97" spans="2:21" x14ac:dyDescent="0.3">
      <c r="B97" s="48"/>
      <c r="C97" s="49"/>
      <c r="D97" s="49"/>
      <c r="E97" s="49"/>
      <c r="F97" s="49"/>
      <c r="G97" s="49"/>
      <c r="H97" s="49"/>
      <c r="I97" s="49"/>
      <c r="J97" s="49"/>
      <c r="K97" s="49"/>
      <c r="L97" s="49"/>
      <c r="M97" s="49"/>
      <c r="N97" s="49"/>
      <c r="O97" s="49"/>
      <c r="P97" s="49"/>
      <c r="Q97" s="49"/>
      <c r="R97" s="49"/>
      <c r="S97" s="49"/>
      <c r="T97" s="49"/>
      <c r="U97" s="50"/>
    </row>
    <row r="98" spans="2:21" x14ac:dyDescent="0.3">
      <c r="B98" s="48"/>
      <c r="C98" s="49"/>
      <c r="D98" s="49"/>
      <c r="E98" s="49"/>
      <c r="F98" s="49"/>
      <c r="G98" s="49"/>
      <c r="H98" s="49"/>
      <c r="I98" s="49"/>
      <c r="J98" s="49"/>
      <c r="K98" s="49"/>
      <c r="L98" s="49"/>
      <c r="M98" s="49"/>
      <c r="N98" s="49"/>
      <c r="O98" s="49"/>
      <c r="P98" s="49"/>
      <c r="Q98" s="49"/>
      <c r="R98" s="49"/>
      <c r="S98" s="49"/>
      <c r="T98" s="49"/>
      <c r="U98" s="50"/>
    </row>
    <row r="99" spans="2:21" x14ac:dyDescent="0.3">
      <c r="B99" s="48"/>
      <c r="C99" s="49"/>
      <c r="D99" s="49"/>
      <c r="E99" s="49"/>
      <c r="F99" s="49"/>
      <c r="G99" s="49"/>
      <c r="H99" s="49"/>
      <c r="I99" s="49"/>
      <c r="J99" s="49"/>
      <c r="K99" s="49"/>
      <c r="L99" s="49"/>
      <c r="M99" s="49"/>
      <c r="N99" s="49"/>
      <c r="O99" s="49"/>
      <c r="P99" s="49"/>
      <c r="Q99" s="49"/>
      <c r="R99" s="49"/>
      <c r="S99" s="49"/>
      <c r="T99" s="49"/>
      <c r="U99" s="50"/>
    </row>
    <row r="100" spans="2:21" x14ac:dyDescent="0.3">
      <c r="B100" s="48"/>
      <c r="C100" s="49"/>
      <c r="D100" s="49"/>
      <c r="E100" s="49"/>
      <c r="F100" s="49"/>
      <c r="G100" s="49"/>
      <c r="H100" s="49"/>
      <c r="I100" s="49"/>
      <c r="J100" s="49"/>
      <c r="K100" s="49"/>
      <c r="L100" s="49"/>
      <c r="M100" s="49"/>
      <c r="N100" s="49"/>
      <c r="O100" s="49"/>
      <c r="P100" s="49"/>
      <c r="Q100" s="49"/>
      <c r="R100" s="49"/>
      <c r="S100" s="49"/>
      <c r="T100" s="49"/>
      <c r="U100" s="50"/>
    </row>
    <row r="101" spans="2:21" x14ac:dyDescent="0.3">
      <c r="B101" s="48"/>
      <c r="C101" s="49"/>
      <c r="D101" s="49"/>
      <c r="E101" s="49"/>
      <c r="F101" s="49"/>
      <c r="G101" s="49"/>
      <c r="H101" s="49"/>
      <c r="I101" s="49"/>
      <c r="J101" s="49"/>
      <c r="K101" s="49"/>
      <c r="L101" s="49"/>
      <c r="M101" s="49"/>
      <c r="N101" s="49"/>
      <c r="O101" s="49"/>
      <c r="P101" s="49"/>
      <c r="Q101" s="49"/>
      <c r="R101" s="49"/>
      <c r="S101" s="49"/>
      <c r="T101" s="49"/>
      <c r="U101" s="50"/>
    </row>
    <row r="102" spans="2:21" x14ac:dyDescent="0.3">
      <c r="B102" s="48"/>
      <c r="C102" s="49"/>
      <c r="D102" s="49"/>
      <c r="E102" s="49"/>
      <c r="F102" s="49"/>
      <c r="G102" s="49"/>
      <c r="H102" s="49"/>
      <c r="I102" s="49"/>
      <c r="J102" s="49"/>
      <c r="K102" s="49"/>
      <c r="L102" s="49"/>
      <c r="M102" s="49"/>
      <c r="N102" s="49"/>
      <c r="O102" s="49"/>
      <c r="P102" s="49"/>
      <c r="Q102" s="49"/>
      <c r="R102" s="49"/>
      <c r="S102" s="49"/>
      <c r="T102" s="49"/>
      <c r="U102" s="50"/>
    </row>
    <row r="103" spans="2:21" x14ac:dyDescent="0.3">
      <c r="B103" s="48"/>
      <c r="C103" s="49"/>
      <c r="D103" s="49"/>
      <c r="E103" s="49"/>
      <c r="F103" s="49"/>
      <c r="G103" s="49"/>
      <c r="H103" s="49"/>
      <c r="I103" s="49"/>
      <c r="J103" s="49"/>
      <c r="K103" s="49"/>
      <c r="L103" s="49"/>
      <c r="M103" s="49"/>
      <c r="N103" s="49"/>
      <c r="O103" s="49"/>
      <c r="P103" s="49"/>
      <c r="Q103" s="49"/>
      <c r="R103" s="49"/>
      <c r="S103" s="49"/>
      <c r="T103" s="49"/>
      <c r="U103" s="50"/>
    </row>
    <row r="104" spans="2:21" x14ac:dyDescent="0.3">
      <c r="B104" s="48"/>
      <c r="C104" s="49"/>
      <c r="D104" s="49"/>
      <c r="E104" s="49"/>
      <c r="F104" s="49"/>
      <c r="G104" s="49"/>
      <c r="H104" s="49"/>
      <c r="I104" s="49"/>
      <c r="J104" s="49"/>
      <c r="K104" s="49"/>
      <c r="L104" s="49"/>
      <c r="M104" s="49"/>
      <c r="N104" s="49"/>
      <c r="O104" s="49"/>
      <c r="P104" s="49"/>
      <c r="Q104" s="49"/>
      <c r="R104" s="49"/>
      <c r="S104" s="49"/>
      <c r="T104" s="49"/>
      <c r="U104" s="50"/>
    </row>
    <row r="105" spans="2:21" x14ac:dyDescent="0.3">
      <c r="B105" s="48"/>
      <c r="C105" s="49"/>
      <c r="D105" s="49"/>
      <c r="E105" s="49"/>
      <c r="F105" s="49"/>
      <c r="G105" s="49"/>
      <c r="H105" s="49"/>
      <c r="I105" s="49"/>
      <c r="J105" s="49"/>
      <c r="K105" s="49"/>
      <c r="L105" s="49"/>
      <c r="M105" s="49"/>
      <c r="N105" s="49"/>
      <c r="O105" s="49"/>
      <c r="P105" s="49"/>
      <c r="Q105" s="49"/>
      <c r="R105" s="49"/>
      <c r="S105" s="49"/>
      <c r="T105" s="49"/>
      <c r="U105" s="50"/>
    </row>
    <row r="106" spans="2:21" x14ac:dyDescent="0.3">
      <c r="B106" s="48"/>
      <c r="C106" s="49"/>
      <c r="D106" s="49"/>
      <c r="E106" s="49"/>
      <c r="F106" s="49"/>
      <c r="G106" s="49"/>
      <c r="H106" s="49"/>
      <c r="I106" s="49"/>
      <c r="J106" s="49"/>
      <c r="K106" s="49"/>
      <c r="L106" s="49"/>
      <c r="M106" s="49"/>
      <c r="N106" s="49"/>
      <c r="O106" s="49"/>
      <c r="P106" s="49"/>
      <c r="Q106" s="49"/>
      <c r="R106" s="49"/>
      <c r="S106" s="49"/>
      <c r="T106" s="49"/>
      <c r="U106" s="50"/>
    </row>
    <row r="107" spans="2:21" x14ac:dyDescent="0.3">
      <c r="B107" s="48"/>
      <c r="C107" s="49"/>
      <c r="D107" s="49"/>
      <c r="E107" s="49"/>
      <c r="F107" s="49"/>
      <c r="G107" s="49"/>
      <c r="H107" s="49"/>
      <c r="I107" s="49"/>
      <c r="J107" s="49"/>
      <c r="K107" s="49"/>
      <c r="L107" s="49"/>
      <c r="M107" s="49"/>
      <c r="N107" s="49"/>
      <c r="O107" s="49"/>
      <c r="P107" s="49"/>
      <c r="Q107" s="49"/>
      <c r="R107" s="49"/>
      <c r="S107" s="49"/>
      <c r="T107" s="49"/>
      <c r="U107" s="50"/>
    </row>
    <row r="108" spans="2:21" x14ac:dyDescent="0.3">
      <c r="B108" s="48"/>
      <c r="C108" s="49"/>
      <c r="D108" s="49"/>
      <c r="E108" s="49"/>
      <c r="F108" s="49"/>
      <c r="G108" s="49"/>
      <c r="H108" s="49"/>
      <c r="I108" s="49"/>
      <c r="J108" s="49"/>
      <c r="K108" s="49"/>
      <c r="L108" s="49"/>
      <c r="M108" s="49"/>
      <c r="N108" s="49"/>
      <c r="O108" s="49"/>
      <c r="P108" s="49"/>
      <c r="Q108" s="49"/>
      <c r="R108" s="49"/>
      <c r="S108" s="49"/>
      <c r="T108" s="49"/>
      <c r="U108" s="50"/>
    </row>
    <row r="109" spans="2:21" x14ac:dyDescent="0.3">
      <c r="B109" s="48"/>
      <c r="C109" s="49"/>
      <c r="D109" s="49"/>
      <c r="E109" s="49"/>
      <c r="F109" s="49"/>
      <c r="G109" s="49"/>
      <c r="H109" s="49"/>
      <c r="I109" s="49"/>
      <c r="J109" s="49"/>
      <c r="K109" s="49"/>
      <c r="L109" s="49"/>
      <c r="M109" s="49"/>
      <c r="N109" s="49"/>
      <c r="O109" s="49"/>
      <c r="P109" s="49"/>
      <c r="Q109" s="49"/>
      <c r="R109" s="49"/>
      <c r="S109" s="49"/>
      <c r="T109" s="49"/>
      <c r="U109" s="50"/>
    </row>
    <row r="110" spans="2:21" x14ac:dyDescent="0.3">
      <c r="B110" s="48"/>
      <c r="C110" s="49"/>
      <c r="D110" s="49"/>
      <c r="E110" s="49"/>
      <c r="F110" s="49"/>
      <c r="G110" s="49"/>
      <c r="H110" s="49"/>
      <c r="I110" s="49"/>
      <c r="J110" s="49"/>
      <c r="K110" s="49"/>
      <c r="L110" s="49"/>
      <c r="M110" s="49"/>
      <c r="N110" s="49"/>
      <c r="O110" s="49"/>
      <c r="P110" s="49"/>
      <c r="Q110" s="49"/>
      <c r="R110" s="49"/>
      <c r="S110" s="49"/>
      <c r="T110" s="49"/>
      <c r="U110" s="50"/>
    </row>
    <row r="111" spans="2:21" x14ac:dyDescent="0.3">
      <c r="B111" s="48"/>
      <c r="C111" s="49"/>
      <c r="D111" s="49"/>
      <c r="E111" s="49"/>
      <c r="F111" s="49"/>
      <c r="G111" s="49"/>
      <c r="H111" s="49"/>
      <c r="I111" s="49"/>
      <c r="J111" s="49"/>
      <c r="K111" s="49"/>
      <c r="L111" s="49"/>
      <c r="M111" s="49"/>
      <c r="N111" s="49"/>
      <c r="O111" s="49"/>
      <c r="P111" s="49"/>
      <c r="Q111" s="49"/>
      <c r="R111" s="49"/>
      <c r="S111" s="49"/>
      <c r="T111" s="49"/>
      <c r="U111" s="50"/>
    </row>
    <row r="112" spans="2:21" x14ac:dyDescent="0.3">
      <c r="B112" s="48"/>
      <c r="C112" s="49"/>
      <c r="D112" s="49"/>
      <c r="E112" s="49"/>
      <c r="F112" s="49"/>
      <c r="G112" s="49"/>
      <c r="H112" s="49"/>
      <c r="I112" s="49"/>
      <c r="J112" s="49"/>
      <c r="K112" s="49"/>
      <c r="L112" s="49"/>
      <c r="M112" s="49"/>
      <c r="N112" s="49"/>
      <c r="O112" s="49"/>
      <c r="P112" s="49"/>
      <c r="Q112" s="49"/>
      <c r="R112" s="49"/>
      <c r="S112" s="49"/>
      <c r="T112" s="49"/>
      <c r="U112" s="50"/>
    </row>
    <row r="113" spans="2:21" x14ac:dyDescent="0.3">
      <c r="B113" s="48"/>
      <c r="C113" s="49"/>
      <c r="D113" s="49"/>
      <c r="E113" s="49"/>
      <c r="F113" s="49"/>
      <c r="G113" s="49"/>
      <c r="H113" s="49"/>
      <c r="I113" s="49"/>
      <c r="J113" s="49"/>
      <c r="K113" s="49"/>
      <c r="L113" s="49"/>
      <c r="M113" s="49"/>
      <c r="N113" s="49"/>
      <c r="O113" s="49"/>
      <c r="P113" s="49"/>
      <c r="Q113" s="49"/>
      <c r="R113" s="49"/>
      <c r="S113" s="49"/>
      <c r="T113" s="49"/>
      <c r="U113" s="50"/>
    </row>
    <row r="114" spans="2:21" x14ac:dyDescent="0.3">
      <c r="B114" s="48"/>
      <c r="C114" s="49"/>
      <c r="D114" s="49"/>
      <c r="E114" s="49"/>
      <c r="F114" s="49"/>
      <c r="G114" s="49"/>
      <c r="H114" s="49"/>
      <c r="I114" s="49"/>
      <c r="J114" s="49"/>
      <c r="K114" s="49"/>
      <c r="L114" s="49"/>
      <c r="M114" s="49"/>
      <c r="N114" s="49"/>
      <c r="O114" s="49"/>
      <c r="P114" s="49"/>
      <c r="Q114" s="49"/>
      <c r="R114" s="49"/>
      <c r="S114" s="49"/>
      <c r="T114" s="49"/>
      <c r="U114" s="50"/>
    </row>
    <row r="115" spans="2:21" x14ac:dyDescent="0.3">
      <c r="B115" s="48"/>
      <c r="C115" s="49"/>
      <c r="D115" s="49"/>
      <c r="E115" s="49"/>
      <c r="F115" s="49"/>
      <c r="G115" s="49"/>
      <c r="H115" s="49"/>
      <c r="I115" s="49"/>
      <c r="J115" s="49"/>
      <c r="K115" s="49"/>
      <c r="L115" s="49"/>
      <c r="M115" s="49"/>
      <c r="N115" s="49"/>
      <c r="O115" s="49"/>
      <c r="P115" s="49"/>
      <c r="Q115" s="49"/>
      <c r="R115" s="49"/>
      <c r="S115" s="49"/>
      <c r="T115" s="49"/>
      <c r="U115" s="50"/>
    </row>
    <row r="116" spans="2:21" x14ac:dyDescent="0.3">
      <c r="B116" s="48"/>
      <c r="C116" s="49"/>
      <c r="D116" s="49"/>
      <c r="E116" s="49"/>
      <c r="F116" s="49"/>
      <c r="G116" s="49"/>
      <c r="H116" s="49"/>
      <c r="I116" s="49"/>
      <c r="J116" s="49"/>
      <c r="K116" s="49"/>
      <c r="L116" s="49"/>
      <c r="M116" s="49"/>
      <c r="N116" s="49"/>
      <c r="O116" s="49"/>
      <c r="P116" s="49"/>
      <c r="Q116" s="49"/>
      <c r="R116" s="49"/>
      <c r="S116" s="49"/>
      <c r="T116" s="49"/>
      <c r="U116" s="50"/>
    </row>
    <row r="117" spans="2:21" x14ac:dyDescent="0.3">
      <c r="B117" s="48"/>
      <c r="C117" s="49"/>
      <c r="D117" s="49"/>
      <c r="E117" s="49"/>
      <c r="F117" s="49"/>
      <c r="G117" s="49"/>
      <c r="H117" s="49"/>
      <c r="I117" s="49"/>
      <c r="J117" s="49"/>
      <c r="K117" s="49"/>
      <c r="L117" s="49"/>
      <c r="M117" s="49"/>
      <c r="N117" s="49"/>
      <c r="O117" s="49"/>
      <c r="P117" s="49"/>
      <c r="Q117" s="49"/>
      <c r="R117" s="49"/>
      <c r="S117" s="49"/>
      <c r="T117" s="49"/>
      <c r="U117" s="50"/>
    </row>
    <row r="118" spans="2:21" x14ac:dyDescent="0.3">
      <c r="B118" s="48"/>
      <c r="C118" s="49"/>
      <c r="D118" s="49"/>
      <c r="E118" s="49"/>
      <c r="F118" s="49"/>
      <c r="G118" s="49"/>
      <c r="H118" s="49"/>
      <c r="I118" s="49"/>
      <c r="J118" s="49"/>
      <c r="K118" s="49"/>
      <c r="L118" s="49"/>
      <c r="M118" s="49"/>
      <c r="N118" s="49"/>
      <c r="O118" s="49"/>
      <c r="P118" s="49"/>
      <c r="Q118" s="49"/>
      <c r="R118" s="49"/>
      <c r="S118" s="49"/>
      <c r="T118" s="49"/>
      <c r="U118" s="50"/>
    </row>
    <row r="119" spans="2:21" x14ac:dyDescent="0.3">
      <c r="B119" s="48"/>
      <c r="C119" s="49"/>
      <c r="D119" s="49"/>
      <c r="E119" s="49"/>
      <c r="F119" s="49"/>
      <c r="G119" s="49"/>
      <c r="H119" s="49"/>
      <c r="I119" s="49"/>
      <c r="J119" s="49"/>
      <c r="K119" s="49"/>
      <c r="L119" s="49"/>
      <c r="M119" s="49"/>
      <c r="N119" s="49"/>
      <c r="O119" s="49"/>
      <c r="P119" s="49"/>
      <c r="Q119" s="49"/>
      <c r="R119" s="49"/>
      <c r="S119" s="49"/>
      <c r="T119" s="49"/>
      <c r="U119" s="50"/>
    </row>
    <row r="120" spans="2:21" x14ac:dyDescent="0.3">
      <c r="B120" s="48"/>
      <c r="C120" s="49"/>
      <c r="D120" s="49"/>
      <c r="E120" s="49"/>
      <c r="F120" s="49"/>
      <c r="G120" s="49"/>
      <c r="H120" s="49"/>
      <c r="I120" s="49"/>
      <c r="J120" s="49"/>
      <c r="K120" s="49"/>
      <c r="L120" s="49"/>
      <c r="M120" s="49"/>
      <c r="N120" s="49"/>
      <c r="O120" s="49"/>
      <c r="P120" s="49"/>
      <c r="Q120" s="49"/>
      <c r="R120" s="49"/>
      <c r="S120" s="49"/>
      <c r="T120" s="49"/>
      <c r="U120" s="50"/>
    </row>
    <row r="121" spans="2:21" x14ac:dyDescent="0.3">
      <c r="B121" s="48"/>
      <c r="C121" s="49"/>
      <c r="D121" s="49"/>
      <c r="E121" s="49"/>
      <c r="F121" s="49"/>
      <c r="G121" s="49"/>
      <c r="H121" s="49"/>
      <c r="I121" s="49"/>
      <c r="J121" s="49"/>
      <c r="K121" s="49"/>
      <c r="L121" s="49"/>
      <c r="M121" s="49"/>
      <c r="N121" s="49"/>
      <c r="O121" s="49"/>
      <c r="P121" s="49"/>
      <c r="Q121" s="49"/>
      <c r="R121" s="49"/>
      <c r="S121" s="49"/>
      <c r="T121" s="49"/>
      <c r="U121" s="50"/>
    </row>
    <row r="122" spans="2:21" x14ac:dyDescent="0.3">
      <c r="B122" s="48"/>
      <c r="C122" s="49"/>
      <c r="D122" s="49"/>
      <c r="E122" s="49"/>
      <c r="F122" s="49"/>
      <c r="G122" s="49"/>
      <c r="H122" s="49"/>
      <c r="I122" s="49"/>
      <c r="J122" s="49"/>
      <c r="K122" s="49"/>
      <c r="L122" s="49"/>
      <c r="M122" s="49"/>
      <c r="N122" s="49"/>
      <c r="O122" s="49"/>
      <c r="P122" s="49"/>
      <c r="Q122" s="49"/>
      <c r="R122" s="49"/>
      <c r="S122" s="49"/>
      <c r="T122" s="49"/>
      <c r="U122" s="50"/>
    </row>
    <row r="123" spans="2:21" x14ac:dyDescent="0.3">
      <c r="B123" s="48"/>
      <c r="C123" s="49"/>
      <c r="D123" s="49"/>
      <c r="E123" s="49"/>
      <c r="F123" s="49"/>
      <c r="G123" s="49"/>
      <c r="H123" s="49"/>
      <c r="I123" s="49"/>
      <c r="J123" s="49"/>
      <c r="K123" s="49"/>
      <c r="L123" s="49"/>
      <c r="M123" s="49"/>
      <c r="N123" s="49"/>
      <c r="O123" s="49"/>
      <c r="P123" s="49"/>
      <c r="Q123" s="49"/>
      <c r="R123" s="49"/>
      <c r="S123" s="49"/>
      <c r="T123" s="49"/>
      <c r="U123" s="50"/>
    </row>
    <row r="124" spans="2:21" x14ac:dyDescent="0.3">
      <c r="B124" s="48"/>
      <c r="C124" s="49"/>
      <c r="D124" s="49"/>
      <c r="E124" s="49"/>
      <c r="F124" s="49"/>
      <c r="G124" s="49"/>
      <c r="H124" s="49"/>
      <c r="I124" s="49"/>
      <c r="J124" s="49"/>
      <c r="K124" s="49"/>
      <c r="L124" s="49"/>
      <c r="M124" s="49"/>
      <c r="N124" s="49"/>
      <c r="O124" s="49"/>
      <c r="P124" s="49"/>
      <c r="Q124" s="49"/>
      <c r="R124" s="49"/>
      <c r="S124" s="49"/>
      <c r="T124" s="49"/>
      <c r="U124" s="50"/>
    </row>
    <row r="125" spans="2:21" x14ac:dyDescent="0.3">
      <c r="B125" s="48"/>
      <c r="C125" s="49"/>
      <c r="D125" s="49"/>
      <c r="E125" s="49"/>
      <c r="F125" s="49"/>
      <c r="G125" s="49"/>
      <c r="H125" s="49"/>
      <c r="I125" s="49"/>
      <c r="J125" s="49"/>
      <c r="K125" s="49"/>
      <c r="L125" s="49"/>
      <c r="M125" s="49"/>
      <c r="N125" s="49"/>
      <c r="O125" s="49"/>
      <c r="P125" s="49"/>
      <c r="Q125" s="49"/>
      <c r="R125" s="49"/>
      <c r="S125" s="49"/>
      <c r="T125" s="49"/>
      <c r="U125" s="50"/>
    </row>
    <row r="126" spans="2:21" x14ac:dyDescent="0.3">
      <c r="B126" s="48"/>
      <c r="C126" s="49"/>
      <c r="D126" s="49"/>
      <c r="E126" s="49"/>
      <c r="F126" s="49"/>
      <c r="G126" s="49"/>
      <c r="H126" s="49"/>
      <c r="I126" s="49"/>
      <c r="J126" s="49"/>
      <c r="K126" s="49"/>
      <c r="L126" s="49"/>
      <c r="M126" s="49"/>
      <c r="N126" s="49"/>
      <c r="O126" s="49"/>
      <c r="P126" s="49"/>
      <c r="Q126" s="49"/>
      <c r="R126" s="49"/>
      <c r="S126" s="49"/>
      <c r="T126" s="49"/>
      <c r="U126" s="50"/>
    </row>
    <row r="127" spans="2:21" x14ac:dyDescent="0.3">
      <c r="B127" s="48"/>
      <c r="C127" s="49"/>
      <c r="D127" s="49"/>
      <c r="E127" s="49"/>
      <c r="F127" s="49"/>
      <c r="G127" s="49"/>
      <c r="H127" s="49"/>
      <c r="I127" s="49"/>
      <c r="J127" s="49"/>
      <c r="K127" s="49"/>
      <c r="L127" s="49"/>
      <c r="M127" s="49"/>
      <c r="N127" s="49"/>
      <c r="O127" s="49"/>
      <c r="P127" s="49"/>
      <c r="Q127" s="49"/>
      <c r="R127" s="49"/>
      <c r="S127" s="49"/>
      <c r="T127" s="49"/>
      <c r="U127" s="50"/>
    </row>
    <row r="128" spans="2:21" x14ac:dyDescent="0.3">
      <c r="B128" s="48"/>
      <c r="C128" s="49"/>
      <c r="D128" s="49"/>
      <c r="E128" s="49"/>
      <c r="F128" s="49"/>
      <c r="G128" s="49"/>
      <c r="H128" s="49"/>
      <c r="I128" s="49"/>
      <c r="J128" s="49"/>
      <c r="K128" s="49"/>
      <c r="L128" s="49"/>
      <c r="M128" s="49"/>
      <c r="N128" s="49"/>
      <c r="O128" s="49"/>
      <c r="P128" s="49"/>
      <c r="Q128" s="49"/>
      <c r="R128" s="49"/>
      <c r="S128" s="49"/>
      <c r="T128" s="49"/>
      <c r="U128" s="50"/>
    </row>
    <row r="129" spans="2:21" x14ac:dyDescent="0.3">
      <c r="B129" s="48"/>
      <c r="C129" s="49"/>
      <c r="D129" s="49"/>
      <c r="E129" s="49"/>
      <c r="F129" s="49"/>
      <c r="G129" s="49"/>
      <c r="H129" s="49"/>
      <c r="I129" s="49"/>
      <c r="J129" s="49"/>
      <c r="K129" s="49"/>
      <c r="L129" s="49"/>
      <c r="M129" s="49"/>
      <c r="N129" s="49"/>
      <c r="O129" s="49"/>
      <c r="P129" s="49"/>
      <c r="Q129" s="49"/>
      <c r="R129" s="49"/>
      <c r="S129" s="49"/>
      <c r="T129" s="49"/>
      <c r="U129" s="50"/>
    </row>
    <row r="130" spans="2:21" x14ac:dyDescent="0.3">
      <c r="B130" s="48"/>
      <c r="C130" s="49"/>
      <c r="D130" s="49"/>
      <c r="E130" s="49"/>
      <c r="F130" s="49"/>
      <c r="G130" s="49"/>
      <c r="H130" s="49"/>
      <c r="I130" s="49"/>
      <c r="J130" s="49"/>
      <c r="K130" s="49"/>
      <c r="L130" s="49"/>
      <c r="M130" s="49"/>
      <c r="N130" s="49"/>
      <c r="O130" s="49"/>
      <c r="P130" s="49"/>
      <c r="Q130" s="49"/>
      <c r="R130" s="49"/>
      <c r="S130" s="49"/>
      <c r="T130" s="49"/>
      <c r="U130" s="50"/>
    </row>
    <row r="131" spans="2:21" x14ac:dyDescent="0.3">
      <c r="B131" s="48"/>
      <c r="C131" s="49"/>
      <c r="D131" s="49"/>
      <c r="E131" s="49"/>
      <c r="F131" s="49"/>
      <c r="G131" s="49"/>
      <c r="H131" s="49"/>
      <c r="I131" s="49"/>
      <c r="J131" s="49"/>
      <c r="K131" s="49"/>
      <c r="L131" s="49"/>
      <c r="M131" s="49"/>
      <c r="N131" s="49"/>
      <c r="O131" s="49"/>
      <c r="P131" s="49"/>
      <c r="Q131" s="49"/>
      <c r="R131" s="49"/>
      <c r="S131" s="49"/>
      <c r="T131" s="49"/>
      <c r="U131" s="50"/>
    </row>
    <row r="132" spans="2:21" x14ac:dyDescent="0.3">
      <c r="B132" s="48"/>
      <c r="C132" s="49"/>
      <c r="D132" s="49"/>
      <c r="E132" s="49"/>
      <c r="F132" s="49"/>
      <c r="G132" s="49"/>
      <c r="H132" s="49"/>
      <c r="I132" s="49"/>
      <c r="J132" s="49"/>
      <c r="K132" s="49"/>
      <c r="L132" s="49"/>
      <c r="M132" s="49"/>
      <c r="N132" s="49"/>
      <c r="O132" s="49"/>
      <c r="P132" s="49"/>
      <c r="Q132" s="49"/>
      <c r="R132" s="49"/>
      <c r="S132" s="49"/>
      <c r="T132" s="49"/>
      <c r="U132" s="50"/>
    </row>
    <row r="133" spans="2:21" x14ac:dyDescent="0.3">
      <c r="B133" s="48"/>
      <c r="C133" s="49"/>
      <c r="D133" s="49"/>
      <c r="E133" s="49"/>
      <c r="F133" s="49"/>
      <c r="G133" s="49"/>
      <c r="H133" s="49"/>
      <c r="I133" s="49"/>
      <c r="J133" s="49"/>
      <c r="K133" s="49"/>
      <c r="L133" s="49"/>
      <c r="M133" s="49"/>
      <c r="N133" s="49"/>
      <c r="O133" s="49"/>
      <c r="P133" s="49"/>
      <c r="Q133" s="49"/>
      <c r="R133" s="49"/>
      <c r="S133" s="49"/>
      <c r="T133" s="49"/>
      <c r="U133" s="50"/>
    </row>
    <row r="134" spans="2:21" x14ac:dyDescent="0.3">
      <c r="B134" s="48"/>
      <c r="C134" s="49"/>
      <c r="D134" s="49"/>
      <c r="E134" s="49"/>
      <c r="F134" s="49"/>
      <c r="G134" s="49"/>
      <c r="H134" s="49"/>
      <c r="I134" s="49"/>
      <c r="J134" s="49"/>
      <c r="K134" s="49"/>
      <c r="L134" s="49"/>
      <c r="M134" s="49"/>
      <c r="N134" s="49"/>
      <c r="O134" s="49"/>
      <c r="P134" s="49"/>
      <c r="Q134" s="49"/>
      <c r="R134" s="49"/>
      <c r="S134" s="49"/>
      <c r="T134" s="49"/>
      <c r="U134" s="50"/>
    </row>
    <row r="135" spans="2:21" x14ac:dyDescent="0.3">
      <c r="B135" s="48"/>
      <c r="C135" s="49"/>
      <c r="D135" s="49"/>
      <c r="E135" s="49"/>
      <c r="F135" s="49"/>
      <c r="G135" s="49"/>
      <c r="H135" s="49"/>
      <c r="I135" s="49"/>
      <c r="J135" s="49"/>
      <c r="K135" s="49"/>
      <c r="L135" s="49"/>
      <c r="M135" s="49"/>
      <c r="N135" s="49"/>
      <c r="O135" s="49"/>
      <c r="P135" s="49"/>
      <c r="Q135" s="49"/>
      <c r="R135" s="49"/>
      <c r="S135" s="49"/>
      <c r="T135" s="49"/>
      <c r="U135" s="50"/>
    </row>
    <row r="136" spans="2:21" x14ac:dyDescent="0.3">
      <c r="B136" s="48"/>
      <c r="C136" s="49"/>
      <c r="D136" s="49"/>
      <c r="E136" s="49"/>
      <c r="F136" s="49"/>
      <c r="G136" s="49"/>
      <c r="H136" s="49"/>
      <c r="I136" s="49"/>
      <c r="J136" s="49"/>
      <c r="K136" s="49"/>
      <c r="L136" s="49"/>
      <c r="M136" s="49"/>
      <c r="N136" s="49"/>
      <c r="O136" s="49"/>
      <c r="P136" s="49"/>
      <c r="Q136" s="49"/>
      <c r="R136" s="49"/>
      <c r="S136" s="49"/>
      <c r="T136" s="49"/>
      <c r="U136" s="50"/>
    </row>
    <row r="137" spans="2:21" x14ac:dyDescent="0.3">
      <c r="B137" s="48"/>
      <c r="C137" s="49"/>
      <c r="D137" s="49"/>
      <c r="E137" s="49"/>
      <c r="F137" s="49"/>
      <c r="G137" s="49"/>
      <c r="H137" s="49"/>
      <c r="I137" s="49"/>
      <c r="J137" s="49"/>
      <c r="K137" s="49"/>
      <c r="L137" s="49"/>
      <c r="M137" s="49"/>
      <c r="N137" s="49"/>
      <c r="O137" s="49"/>
      <c r="P137" s="49"/>
      <c r="Q137" s="49"/>
      <c r="R137" s="49"/>
      <c r="S137" s="49"/>
      <c r="T137" s="49"/>
      <c r="U137" s="50"/>
    </row>
    <row r="138" spans="2:21" x14ac:dyDescent="0.3">
      <c r="B138" s="48"/>
      <c r="C138" s="49"/>
      <c r="D138" s="49"/>
      <c r="E138" s="49"/>
      <c r="F138" s="49"/>
      <c r="G138" s="49"/>
      <c r="H138" s="49"/>
      <c r="I138" s="49"/>
      <c r="J138" s="49"/>
      <c r="K138" s="49"/>
      <c r="L138" s="49"/>
      <c r="M138" s="49"/>
      <c r="N138" s="49"/>
      <c r="O138" s="49"/>
      <c r="P138" s="49"/>
      <c r="Q138" s="49"/>
      <c r="R138" s="49"/>
      <c r="S138" s="49"/>
      <c r="T138" s="49"/>
      <c r="U138" s="50"/>
    </row>
    <row r="139" spans="2:21" x14ac:dyDescent="0.3">
      <c r="B139" s="48"/>
      <c r="C139" s="49"/>
      <c r="D139" s="49"/>
      <c r="E139" s="49"/>
      <c r="F139" s="49"/>
      <c r="G139" s="49"/>
      <c r="H139" s="49"/>
      <c r="I139" s="49"/>
      <c r="J139" s="49"/>
      <c r="K139" s="49"/>
      <c r="L139" s="49"/>
      <c r="M139" s="49"/>
      <c r="N139" s="49"/>
      <c r="O139" s="49"/>
      <c r="P139" s="49"/>
      <c r="Q139" s="49"/>
      <c r="R139" s="49"/>
      <c r="S139" s="49"/>
      <c r="T139" s="49"/>
      <c r="U139" s="50"/>
    </row>
    <row r="140" spans="2:21" x14ac:dyDescent="0.3">
      <c r="B140" s="48"/>
      <c r="C140" s="49"/>
      <c r="D140" s="49"/>
      <c r="E140" s="49"/>
      <c r="F140" s="49"/>
      <c r="G140" s="49"/>
      <c r="H140" s="49"/>
      <c r="I140" s="49"/>
      <c r="J140" s="49"/>
      <c r="K140" s="49"/>
      <c r="L140" s="49"/>
      <c r="M140" s="49"/>
      <c r="N140" s="49"/>
      <c r="O140" s="49"/>
      <c r="P140" s="49"/>
      <c r="Q140" s="49"/>
      <c r="R140" s="49"/>
      <c r="S140" s="49"/>
      <c r="T140" s="49"/>
      <c r="U140" s="50"/>
    </row>
    <row r="141" spans="2:21" x14ac:dyDescent="0.3">
      <c r="B141" s="48"/>
      <c r="C141" s="49"/>
      <c r="D141" s="49"/>
      <c r="E141" s="49"/>
      <c r="F141" s="49"/>
      <c r="G141" s="49"/>
      <c r="H141" s="49"/>
      <c r="I141" s="49"/>
      <c r="J141" s="49"/>
      <c r="K141" s="49"/>
      <c r="L141" s="49"/>
      <c r="M141" s="49"/>
      <c r="N141" s="49"/>
      <c r="O141" s="49"/>
      <c r="P141" s="49"/>
      <c r="Q141" s="49"/>
      <c r="R141" s="49"/>
      <c r="S141" s="49"/>
      <c r="T141" s="49"/>
      <c r="U141" s="50"/>
    </row>
    <row r="142" spans="2:21" x14ac:dyDescent="0.3">
      <c r="B142" s="48"/>
      <c r="C142" s="49"/>
      <c r="D142" s="49"/>
      <c r="E142" s="49"/>
      <c r="F142" s="49"/>
      <c r="G142" s="49"/>
      <c r="H142" s="49"/>
      <c r="I142" s="49"/>
      <c r="J142" s="49"/>
      <c r="K142" s="49"/>
      <c r="L142" s="49"/>
      <c r="M142" s="49"/>
      <c r="N142" s="49"/>
      <c r="O142" s="49"/>
      <c r="P142" s="49"/>
      <c r="Q142" s="49"/>
      <c r="R142" s="49"/>
      <c r="S142" s="49"/>
      <c r="T142" s="49"/>
      <c r="U142" s="50"/>
    </row>
    <row r="143" spans="2:21" x14ac:dyDescent="0.3">
      <c r="B143" s="48"/>
      <c r="C143" s="49"/>
      <c r="D143" s="49"/>
      <c r="E143" s="49"/>
      <c r="F143" s="49"/>
      <c r="G143" s="49"/>
      <c r="H143" s="49"/>
      <c r="I143" s="49"/>
      <c r="J143" s="49"/>
      <c r="K143" s="49"/>
      <c r="L143" s="49"/>
      <c r="M143" s="49"/>
      <c r="N143" s="49"/>
      <c r="O143" s="49"/>
      <c r="P143" s="49"/>
      <c r="Q143" s="49"/>
      <c r="R143" s="49"/>
      <c r="S143" s="49"/>
      <c r="T143" s="49"/>
      <c r="U143" s="50"/>
    </row>
    <row r="144" spans="2:21" x14ac:dyDescent="0.3">
      <c r="B144" s="48"/>
      <c r="C144" s="49"/>
      <c r="D144" s="49"/>
      <c r="E144" s="49"/>
      <c r="F144" s="49"/>
      <c r="G144" s="49"/>
      <c r="H144" s="49"/>
      <c r="I144" s="49"/>
      <c r="J144" s="49"/>
      <c r="K144" s="49"/>
      <c r="L144" s="49"/>
      <c r="M144" s="49"/>
      <c r="N144" s="49"/>
      <c r="O144" s="49"/>
      <c r="P144" s="49"/>
      <c r="Q144" s="49"/>
      <c r="R144" s="49"/>
      <c r="S144" s="49"/>
      <c r="T144" s="49"/>
      <c r="U144" s="50"/>
    </row>
    <row r="145" spans="2:21" x14ac:dyDescent="0.3">
      <c r="B145" s="48"/>
      <c r="C145" s="49"/>
      <c r="D145" s="49"/>
      <c r="E145" s="49"/>
      <c r="F145" s="49"/>
      <c r="G145" s="49"/>
      <c r="H145" s="49"/>
      <c r="I145" s="49"/>
      <c r="J145" s="49"/>
      <c r="K145" s="49"/>
      <c r="L145" s="49"/>
      <c r="M145" s="49"/>
      <c r="N145" s="49"/>
      <c r="O145" s="49"/>
      <c r="P145" s="49"/>
      <c r="Q145" s="49"/>
      <c r="R145" s="49"/>
      <c r="S145" s="49"/>
      <c r="T145" s="49"/>
      <c r="U145" s="50"/>
    </row>
    <row r="146" spans="2:21" x14ac:dyDescent="0.3">
      <c r="B146" s="48"/>
      <c r="C146" s="49"/>
      <c r="D146" s="49"/>
      <c r="E146" s="49"/>
      <c r="F146" s="49"/>
      <c r="G146" s="49"/>
      <c r="H146" s="49"/>
      <c r="I146" s="49"/>
      <c r="J146" s="49"/>
      <c r="K146" s="49"/>
      <c r="L146" s="49"/>
      <c r="M146" s="49"/>
      <c r="N146" s="49"/>
      <c r="O146" s="49"/>
      <c r="P146" s="49"/>
      <c r="Q146" s="49"/>
      <c r="R146" s="49"/>
      <c r="S146" s="49"/>
      <c r="T146" s="49"/>
      <c r="U146" s="50"/>
    </row>
    <row r="147" spans="2:21" x14ac:dyDescent="0.3">
      <c r="B147" s="48"/>
      <c r="C147" s="49"/>
      <c r="D147" s="49"/>
      <c r="E147" s="49"/>
      <c r="F147" s="49"/>
      <c r="G147" s="49"/>
      <c r="H147" s="49"/>
      <c r="I147" s="49"/>
      <c r="J147" s="49"/>
      <c r="K147" s="49"/>
      <c r="L147" s="49"/>
      <c r="M147" s="49"/>
      <c r="N147" s="49"/>
      <c r="O147" s="49"/>
      <c r="P147" s="49"/>
      <c r="Q147" s="49"/>
      <c r="R147" s="49"/>
      <c r="S147" s="49"/>
      <c r="T147" s="49"/>
      <c r="U147" s="50"/>
    </row>
    <row r="148" spans="2:21" x14ac:dyDescent="0.3">
      <c r="B148" s="48"/>
      <c r="C148" s="49"/>
      <c r="D148" s="49"/>
      <c r="E148" s="49"/>
      <c r="F148" s="49"/>
      <c r="G148" s="49"/>
      <c r="H148" s="49"/>
      <c r="I148" s="49"/>
      <c r="J148" s="49"/>
      <c r="K148" s="49"/>
      <c r="L148" s="49"/>
      <c r="M148" s="49"/>
      <c r="N148" s="49"/>
      <c r="O148" s="49"/>
      <c r="P148" s="49"/>
      <c r="Q148" s="49"/>
      <c r="R148" s="49"/>
      <c r="S148" s="49"/>
      <c r="T148" s="49"/>
      <c r="U148" s="50"/>
    </row>
    <row r="149" spans="2:21" x14ac:dyDescent="0.3">
      <c r="B149" s="48"/>
      <c r="C149" s="49"/>
      <c r="D149" s="49"/>
      <c r="E149" s="49"/>
      <c r="F149" s="49"/>
      <c r="G149" s="49"/>
      <c r="H149" s="49"/>
      <c r="I149" s="49"/>
      <c r="J149" s="49"/>
      <c r="K149" s="49"/>
      <c r="L149" s="49"/>
      <c r="M149" s="49"/>
      <c r="N149" s="49"/>
      <c r="O149" s="49"/>
      <c r="P149" s="49"/>
      <c r="Q149" s="49"/>
      <c r="R149" s="49"/>
      <c r="S149" s="49"/>
      <c r="T149" s="49"/>
      <c r="U149" s="50"/>
    </row>
    <row r="150" spans="2:21" x14ac:dyDescent="0.3">
      <c r="B150" s="48"/>
      <c r="C150" s="49"/>
      <c r="D150" s="49"/>
      <c r="E150" s="49"/>
      <c r="F150" s="49"/>
      <c r="G150" s="49"/>
      <c r="H150" s="49"/>
      <c r="I150" s="49"/>
      <c r="J150" s="49"/>
      <c r="K150" s="49"/>
      <c r="L150" s="49"/>
      <c r="M150" s="49"/>
      <c r="N150" s="49"/>
      <c r="O150" s="49"/>
      <c r="P150" s="49"/>
      <c r="Q150" s="49"/>
      <c r="R150" s="49"/>
      <c r="S150" s="49"/>
      <c r="T150" s="49"/>
      <c r="U150" s="50"/>
    </row>
    <row r="151" spans="2:21" x14ac:dyDescent="0.3">
      <c r="B151" s="48"/>
      <c r="C151" s="49"/>
      <c r="D151" s="49"/>
      <c r="E151" s="49"/>
      <c r="F151" s="49"/>
      <c r="G151" s="49"/>
      <c r="H151" s="49"/>
      <c r="I151" s="49"/>
      <c r="J151" s="49"/>
      <c r="K151" s="49"/>
      <c r="L151" s="49"/>
      <c r="M151" s="49"/>
      <c r="N151" s="49"/>
      <c r="O151" s="49"/>
      <c r="P151" s="49"/>
      <c r="Q151" s="49"/>
      <c r="R151" s="49"/>
      <c r="S151" s="49"/>
      <c r="T151" s="49"/>
      <c r="U151" s="50"/>
    </row>
    <row r="152" spans="2:21" x14ac:dyDescent="0.3">
      <c r="B152" s="48"/>
      <c r="C152" s="49"/>
      <c r="D152" s="49"/>
      <c r="E152" s="49"/>
      <c r="F152" s="49"/>
      <c r="G152" s="49"/>
      <c r="H152" s="49"/>
      <c r="I152" s="49"/>
      <c r="J152" s="49"/>
      <c r="K152" s="49"/>
      <c r="L152" s="49"/>
      <c r="M152" s="49"/>
      <c r="N152" s="49"/>
      <c r="O152" s="49"/>
      <c r="P152" s="49"/>
      <c r="Q152" s="49"/>
      <c r="R152" s="49"/>
      <c r="S152" s="49"/>
      <c r="T152" s="49"/>
      <c r="U152" s="50"/>
    </row>
    <row r="153" spans="2:21" x14ac:dyDescent="0.3">
      <c r="B153" s="48"/>
      <c r="C153" s="49"/>
      <c r="D153" s="49"/>
      <c r="E153" s="49"/>
      <c r="F153" s="49"/>
      <c r="G153" s="49"/>
      <c r="H153" s="49"/>
      <c r="I153" s="49"/>
      <c r="J153" s="49"/>
      <c r="K153" s="49"/>
      <c r="L153" s="49"/>
      <c r="M153" s="49"/>
      <c r="N153" s="49"/>
      <c r="O153" s="49"/>
      <c r="P153" s="49"/>
      <c r="Q153" s="49"/>
      <c r="R153" s="49"/>
      <c r="S153" s="49"/>
      <c r="T153" s="49"/>
      <c r="U153" s="50"/>
    </row>
    <row r="154" spans="2:21" x14ac:dyDescent="0.3">
      <c r="B154" s="48"/>
      <c r="C154" s="49"/>
      <c r="D154" s="49"/>
      <c r="E154" s="49"/>
      <c r="F154" s="49"/>
      <c r="G154" s="49"/>
      <c r="H154" s="49"/>
      <c r="I154" s="49"/>
      <c r="J154" s="49"/>
      <c r="K154" s="49"/>
      <c r="L154" s="49"/>
      <c r="M154" s="49"/>
      <c r="N154" s="49"/>
      <c r="O154" s="49"/>
      <c r="P154" s="49"/>
      <c r="Q154" s="49"/>
      <c r="R154" s="49"/>
      <c r="S154" s="49"/>
      <c r="T154" s="49"/>
      <c r="U154" s="50"/>
    </row>
    <row r="155" spans="2:21" ht="13.5" thickBot="1" x14ac:dyDescent="0.35">
      <c r="B155" s="51"/>
      <c r="C155" s="52"/>
      <c r="D155" s="52"/>
      <c r="E155" s="52"/>
      <c r="F155" s="52"/>
      <c r="G155" s="52"/>
      <c r="H155" s="52"/>
      <c r="I155" s="52"/>
      <c r="J155" s="52"/>
      <c r="K155" s="52"/>
      <c r="L155" s="52"/>
      <c r="M155" s="52"/>
      <c r="N155" s="52"/>
      <c r="O155" s="52"/>
      <c r="P155" s="52"/>
      <c r="Q155" s="52"/>
      <c r="R155" s="52"/>
      <c r="S155" s="52"/>
      <c r="T155" s="52"/>
      <c r="U155" s="53"/>
    </row>
    <row r="156" spans="2:21" ht="14" thickTop="1" thickBot="1" x14ac:dyDescent="0.35"/>
    <row r="157" spans="2:21" ht="14" thickTop="1" thickBot="1" x14ac:dyDescent="0.35">
      <c r="B157" s="54"/>
      <c r="C157" s="55"/>
      <c r="D157" s="55"/>
      <c r="E157" s="55"/>
      <c r="F157" s="55"/>
      <c r="G157" s="55"/>
      <c r="H157" s="55"/>
      <c r="I157" s="55"/>
      <c r="J157" s="55"/>
      <c r="K157" s="55"/>
      <c r="L157" s="55"/>
      <c r="M157" s="55"/>
      <c r="N157" s="55"/>
      <c r="O157" s="55"/>
      <c r="P157" s="55"/>
      <c r="Q157" s="55"/>
      <c r="R157" s="55"/>
      <c r="S157" s="55"/>
      <c r="T157" s="55"/>
      <c r="U157" s="56"/>
    </row>
    <row r="158" spans="2:21" ht="24" thickBot="1" x14ac:dyDescent="0.35">
      <c r="B158" s="57"/>
      <c r="C158" s="58"/>
      <c r="D158" s="58"/>
      <c r="E158" s="58"/>
      <c r="F158" s="705" t="str">
        <f>Analysis!A59</f>
        <v>2. Care for separated and unaccompanied children</v>
      </c>
      <c r="G158" s="706"/>
      <c r="H158" s="706"/>
      <c r="I158" s="706"/>
      <c r="J158" s="706"/>
      <c r="K158" s="706"/>
      <c r="L158" s="706"/>
      <c r="M158" s="706"/>
      <c r="N158" s="706"/>
      <c r="O158" s="706"/>
      <c r="P158" s="706"/>
      <c r="Q158" s="707"/>
      <c r="R158" s="58"/>
      <c r="S158" s="58"/>
      <c r="T158" s="58"/>
      <c r="U158" s="59"/>
    </row>
    <row r="159" spans="2:21" x14ac:dyDescent="0.3">
      <c r="B159" s="57"/>
      <c r="C159" s="58"/>
      <c r="D159" s="58"/>
      <c r="E159" s="58"/>
      <c r="F159" s="58"/>
      <c r="G159" s="58"/>
      <c r="H159" s="58"/>
      <c r="I159" s="58"/>
      <c r="J159" s="58"/>
      <c r="K159" s="58"/>
      <c r="L159" s="58"/>
      <c r="M159" s="58"/>
      <c r="N159" s="58"/>
      <c r="O159" s="58"/>
      <c r="P159" s="58"/>
      <c r="Q159" s="58"/>
      <c r="R159" s="58"/>
      <c r="S159" s="58"/>
      <c r="T159" s="58"/>
      <c r="U159" s="59"/>
    </row>
    <row r="160" spans="2:21" x14ac:dyDescent="0.3">
      <c r="B160" s="57"/>
      <c r="C160" s="58"/>
      <c r="D160" s="58"/>
      <c r="E160" s="58"/>
      <c r="F160" s="58"/>
      <c r="G160" s="58"/>
      <c r="H160" s="58"/>
      <c r="I160" s="58"/>
      <c r="J160" s="58"/>
      <c r="K160" s="58"/>
      <c r="L160" s="58"/>
      <c r="M160" s="58"/>
      <c r="N160" s="58"/>
      <c r="O160" s="58"/>
      <c r="P160" s="58"/>
      <c r="Q160" s="58"/>
      <c r="R160" s="58"/>
      <c r="S160" s="58"/>
      <c r="T160" s="58"/>
      <c r="U160" s="59"/>
    </row>
    <row r="161" spans="2:21" x14ac:dyDescent="0.3">
      <c r="B161" s="57"/>
      <c r="C161" s="58"/>
      <c r="D161" s="58"/>
      <c r="E161" s="58"/>
      <c r="F161" s="58"/>
      <c r="G161" s="58"/>
      <c r="H161" s="58"/>
      <c r="I161" s="58"/>
      <c r="J161" s="58"/>
      <c r="K161" s="58"/>
      <c r="L161" s="58"/>
      <c r="M161" s="58"/>
      <c r="N161" s="58"/>
      <c r="O161" s="58"/>
      <c r="P161" s="58"/>
      <c r="Q161" s="58"/>
      <c r="R161" s="58"/>
      <c r="S161" s="58"/>
      <c r="T161" s="58"/>
      <c r="U161" s="59"/>
    </row>
    <row r="162" spans="2:21" x14ac:dyDescent="0.3">
      <c r="B162" s="57"/>
      <c r="C162" s="58"/>
      <c r="D162" s="58"/>
      <c r="E162" s="58"/>
      <c r="F162" s="58"/>
      <c r="G162" s="58"/>
      <c r="H162" s="58"/>
      <c r="I162" s="58"/>
      <c r="J162" s="58"/>
      <c r="K162" s="58"/>
      <c r="L162" s="58"/>
      <c r="M162" s="58"/>
      <c r="N162" s="58"/>
      <c r="O162" s="58"/>
      <c r="P162" s="58"/>
      <c r="Q162" s="58"/>
      <c r="R162" s="58"/>
      <c r="S162" s="58"/>
      <c r="T162" s="58"/>
      <c r="U162" s="59"/>
    </row>
    <row r="163" spans="2:21" x14ac:dyDescent="0.3">
      <c r="B163" s="57"/>
      <c r="C163" s="58"/>
      <c r="D163" s="58"/>
      <c r="E163" s="58"/>
      <c r="F163" s="58"/>
      <c r="G163" s="58"/>
      <c r="H163" s="58"/>
      <c r="I163" s="58"/>
      <c r="J163" s="58"/>
      <c r="K163" s="58"/>
      <c r="L163" s="58"/>
      <c r="M163" s="58"/>
      <c r="N163" s="58"/>
      <c r="O163" s="58"/>
      <c r="P163" s="58"/>
      <c r="Q163" s="58"/>
      <c r="R163" s="58"/>
      <c r="S163" s="58"/>
      <c r="T163" s="58"/>
      <c r="U163" s="59"/>
    </row>
    <row r="164" spans="2:21" x14ac:dyDescent="0.3">
      <c r="B164" s="57"/>
      <c r="C164" s="58"/>
      <c r="D164" s="58"/>
      <c r="E164" s="58"/>
      <c r="F164" s="58"/>
      <c r="G164" s="58"/>
      <c r="H164" s="58"/>
      <c r="I164" s="58"/>
      <c r="J164" s="58"/>
      <c r="K164" s="58"/>
      <c r="L164" s="58"/>
      <c r="M164" s="58"/>
      <c r="N164" s="58"/>
      <c r="O164" s="58"/>
      <c r="P164" s="58"/>
      <c r="Q164" s="58"/>
      <c r="R164" s="58"/>
      <c r="S164" s="58"/>
      <c r="T164" s="58"/>
      <c r="U164" s="59"/>
    </row>
    <row r="165" spans="2:21" x14ac:dyDescent="0.3">
      <c r="B165" s="57"/>
      <c r="C165" s="58"/>
      <c r="D165" s="58"/>
      <c r="E165" s="58"/>
      <c r="F165" s="58"/>
      <c r="G165" s="58"/>
      <c r="H165" s="58"/>
      <c r="I165" s="58"/>
      <c r="J165" s="58"/>
      <c r="K165" s="58"/>
      <c r="L165" s="58"/>
      <c r="M165" s="58"/>
      <c r="N165" s="58"/>
      <c r="O165" s="58"/>
      <c r="P165" s="58"/>
      <c r="Q165" s="58"/>
      <c r="R165" s="58"/>
      <c r="S165" s="58"/>
      <c r="T165" s="58"/>
      <c r="U165" s="59"/>
    </row>
    <row r="166" spans="2:21" x14ac:dyDescent="0.3">
      <c r="B166" s="57"/>
      <c r="C166" s="58"/>
      <c r="D166" s="58"/>
      <c r="E166" s="58"/>
      <c r="F166" s="58"/>
      <c r="G166" s="58"/>
      <c r="H166" s="58"/>
      <c r="I166" s="58"/>
      <c r="J166" s="58"/>
      <c r="K166" s="58"/>
      <c r="L166" s="58"/>
      <c r="M166" s="58"/>
      <c r="N166" s="58"/>
      <c r="O166" s="58"/>
      <c r="P166" s="58"/>
      <c r="Q166" s="58"/>
      <c r="R166" s="58"/>
      <c r="S166" s="58"/>
      <c r="T166" s="58"/>
      <c r="U166" s="59"/>
    </row>
    <row r="167" spans="2:21" x14ac:dyDescent="0.3">
      <c r="B167" s="57"/>
      <c r="C167" s="58"/>
      <c r="D167" s="58"/>
      <c r="E167" s="58"/>
      <c r="F167" s="58"/>
      <c r="G167" s="58"/>
      <c r="H167" s="58"/>
      <c r="I167" s="58"/>
      <c r="J167" s="58"/>
      <c r="K167" s="58"/>
      <c r="L167" s="58"/>
      <c r="M167" s="58"/>
      <c r="N167" s="58"/>
      <c r="O167" s="58"/>
      <c r="P167" s="58"/>
      <c r="Q167" s="58"/>
      <c r="R167" s="58"/>
      <c r="S167" s="58"/>
      <c r="T167" s="58"/>
      <c r="U167" s="59"/>
    </row>
    <row r="168" spans="2:21" x14ac:dyDescent="0.3">
      <c r="B168" s="57"/>
      <c r="C168" s="58"/>
      <c r="D168" s="58"/>
      <c r="E168" s="58"/>
      <c r="F168" s="58"/>
      <c r="G168" s="58"/>
      <c r="H168" s="58"/>
      <c r="I168" s="58"/>
      <c r="J168" s="58"/>
      <c r="K168" s="58"/>
      <c r="L168" s="58"/>
      <c r="M168" s="58"/>
      <c r="N168" s="58"/>
      <c r="O168" s="58"/>
      <c r="P168" s="58"/>
      <c r="Q168" s="58"/>
      <c r="R168" s="58"/>
      <c r="S168" s="58"/>
      <c r="T168" s="58"/>
      <c r="U168" s="59"/>
    </row>
    <row r="169" spans="2:21" x14ac:dyDescent="0.3">
      <c r="B169" s="57"/>
      <c r="C169" s="58"/>
      <c r="D169" s="58"/>
      <c r="E169" s="58"/>
      <c r="F169" s="58"/>
      <c r="G169" s="58"/>
      <c r="H169" s="58"/>
      <c r="I169" s="58"/>
      <c r="J169" s="58"/>
      <c r="K169" s="58"/>
      <c r="L169" s="58"/>
      <c r="M169" s="58"/>
      <c r="N169" s="58"/>
      <c r="O169" s="58"/>
      <c r="P169" s="58"/>
      <c r="Q169" s="58"/>
      <c r="R169" s="58"/>
      <c r="S169" s="58"/>
      <c r="T169" s="58"/>
      <c r="U169" s="59"/>
    </row>
    <row r="170" spans="2:21" x14ac:dyDescent="0.3">
      <c r="B170" s="57"/>
      <c r="C170" s="58"/>
      <c r="D170" s="58"/>
      <c r="E170" s="58"/>
      <c r="F170" s="58"/>
      <c r="G170" s="58"/>
      <c r="H170" s="58"/>
      <c r="I170" s="58"/>
      <c r="J170" s="58"/>
      <c r="K170" s="58"/>
      <c r="L170" s="58"/>
      <c r="M170" s="58"/>
      <c r="N170" s="58"/>
      <c r="O170" s="58"/>
      <c r="P170" s="58"/>
      <c r="Q170" s="58"/>
      <c r="R170" s="58"/>
      <c r="S170" s="58"/>
      <c r="T170" s="58"/>
      <c r="U170" s="59"/>
    </row>
    <row r="171" spans="2:21" x14ac:dyDescent="0.3">
      <c r="B171" s="57"/>
      <c r="C171" s="58"/>
      <c r="D171" s="58"/>
      <c r="E171" s="58"/>
      <c r="F171" s="58"/>
      <c r="G171" s="58"/>
      <c r="H171" s="58"/>
      <c r="I171" s="58"/>
      <c r="J171" s="58"/>
      <c r="K171" s="58"/>
      <c r="L171" s="58"/>
      <c r="M171" s="58"/>
      <c r="N171" s="58"/>
      <c r="O171" s="58"/>
      <c r="P171" s="58"/>
      <c r="Q171" s="58"/>
      <c r="R171" s="58"/>
      <c r="S171" s="58"/>
      <c r="T171" s="58"/>
      <c r="U171" s="59"/>
    </row>
    <row r="172" spans="2:21" x14ac:dyDescent="0.3">
      <c r="B172" s="57"/>
      <c r="C172" s="58"/>
      <c r="D172" s="58"/>
      <c r="E172" s="58"/>
      <c r="F172" s="58"/>
      <c r="G172" s="58"/>
      <c r="H172" s="58"/>
      <c r="I172" s="58"/>
      <c r="J172" s="58"/>
      <c r="K172" s="58"/>
      <c r="L172" s="58"/>
      <c r="M172" s="58"/>
      <c r="N172" s="58"/>
      <c r="O172" s="58"/>
      <c r="P172" s="58"/>
      <c r="Q172" s="58"/>
      <c r="R172" s="58"/>
      <c r="S172" s="58"/>
      <c r="T172" s="58"/>
      <c r="U172" s="59"/>
    </row>
    <row r="173" spans="2:21" x14ac:dyDescent="0.3">
      <c r="B173" s="57"/>
      <c r="C173" s="58"/>
      <c r="D173" s="58"/>
      <c r="E173" s="58"/>
      <c r="F173" s="58"/>
      <c r="G173" s="58"/>
      <c r="H173" s="58"/>
      <c r="I173" s="58"/>
      <c r="J173" s="58"/>
      <c r="K173" s="58"/>
      <c r="L173" s="58"/>
      <c r="M173" s="58"/>
      <c r="N173" s="58"/>
      <c r="O173" s="58"/>
      <c r="P173" s="58"/>
      <c r="Q173" s="58"/>
      <c r="R173" s="58"/>
      <c r="S173" s="58"/>
      <c r="T173" s="58"/>
      <c r="U173" s="59"/>
    </row>
    <row r="174" spans="2:21" x14ac:dyDescent="0.3">
      <c r="B174" s="57"/>
      <c r="C174" s="58"/>
      <c r="D174" s="58"/>
      <c r="E174" s="58"/>
      <c r="F174" s="58"/>
      <c r="G174" s="58"/>
      <c r="H174" s="58"/>
      <c r="I174" s="58"/>
      <c r="J174" s="58"/>
      <c r="K174" s="58"/>
      <c r="L174" s="58"/>
      <c r="M174" s="58"/>
      <c r="N174" s="58"/>
      <c r="O174" s="58"/>
      <c r="P174" s="58"/>
      <c r="Q174" s="58"/>
      <c r="R174" s="58"/>
      <c r="S174" s="58"/>
      <c r="T174" s="58"/>
      <c r="U174" s="59"/>
    </row>
    <row r="175" spans="2:21" x14ac:dyDescent="0.3">
      <c r="B175" s="57"/>
      <c r="C175" s="58"/>
      <c r="D175" s="58"/>
      <c r="E175" s="58"/>
      <c r="F175" s="58"/>
      <c r="G175" s="58"/>
      <c r="H175" s="58"/>
      <c r="I175" s="58"/>
      <c r="J175" s="58"/>
      <c r="K175" s="58"/>
      <c r="L175" s="58"/>
      <c r="M175" s="58"/>
      <c r="N175" s="58"/>
      <c r="O175" s="58"/>
      <c r="P175" s="58"/>
      <c r="Q175" s="58"/>
      <c r="R175" s="58"/>
      <c r="S175" s="58"/>
      <c r="T175" s="58"/>
      <c r="U175" s="59"/>
    </row>
    <row r="176" spans="2:21" x14ac:dyDescent="0.3">
      <c r="B176" s="57"/>
      <c r="C176" s="58"/>
      <c r="D176" s="58"/>
      <c r="E176" s="58"/>
      <c r="F176" s="58"/>
      <c r="G176" s="58"/>
      <c r="H176" s="58"/>
      <c r="I176" s="58"/>
      <c r="J176" s="58"/>
      <c r="K176" s="58"/>
      <c r="L176" s="58"/>
      <c r="M176" s="58"/>
      <c r="N176" s="58"/>
      <c r="O176" s="58"/>
      <c r="P176" s="58"/>
      <c r="Q176" s="58"/>
      <c r="R176" s="58"/>
      <c r="S176" s="58"/>
      <c r="T176" s="58"/>
      <c r="U176" s="59"/>
    </row>
    <row r="177" spans="2:21" x14ac:dyDescent="0.3">
      <c r="B177" s="57"/>
      <c r="C177" s="58"/>
      <c r="D177" s="58"/>
      <c r="E177" s="58"/>
      <c r="F177" s="58"/>
      <c r="G177" s="58"/>
      <c r="H177" s="58"/>
      <c r="I177" s="58"/>
      <c r="J177" s="58"/>
      <c r="K177" s="58"/>
      <c r="L177" s="58"/>
      <c r="M177" s="58"/>
      <c r="N177" s="58"/>
      <c r="O177" s="58"/>
      <c r="P177" s="58"/>
      <c r="Q177" s="58"/>
      <c r="R177" s="58"/>
      <c r="S177" s="58"/>
      <c r="T177" s="58"/>
      <c r="U177" s="59"/>
    </row>
    <row r="178" spans="2:21" x14ac:dyDescent="0.3">
      <c r="B178" s="57"/>
      <c r="C178" s="58"/>
      <c r="D178" s="58"/>
      <c r="E178" s="58"/>
      <c r="F178" s="58"/>
      <c r="G178" s="58"/>
      <c r="H178" s="58"/>
      <c r="I178" s="58"/>
      <c r="J178" s="58"/>
      <c r="K178" s="58"/>
      <c r="L178" s="58"/>
      <c r="M178" s="58"/>
      <c r="N178" s="58"/>
      <c r="O178" s="58"/>
      <c r="P178" s="58"/>
      <c r="Q178" s="58"/>
      <c r="R178" s="58"/>
      <c r="S178" s="58"/>
      <c r="T178" s="58"/>
      <c r="U178" s="59"/>
    </row>
    <row r="179" spans="2:21" x14ac:dyDescent="0.3">
      <c r="B179" s="57"/>
      <c r="C179" s="58"/>
      <c r="D179" s="58"/>
      <c r="E179" s="58"/>
      <c r="F179" s="58"/>
      <c r="G179" s="58"/>
      <c r="H179" s="58"/>
      <c r="I179" s="58"/>
      <c r="J179" s="58"/>
      <c r="K179" s="58"/>
      <c r="L179" s="58"/>
      <c r="M179" s="58"/>
      <c r="N179" s="58"/>
      <c r="O179" s="58"/>
      <c r="P179" s="58"/>
      <c r="Q179" s="58"/>
      <c r="R179" s="58"/>
      <c r="S179" s="58"/>
      <c r="T179" s="58"/>
      <c r="U179" s="59"/>
    </row>
    <row r="180" spans="2:21" x14ac:dyDescent="0.3">
      <c r="B180" s="57"/>
      <c r="C180" s="58"/>
      <c r="D180" s="58"/>
      <c r="E180" s="58"/>
      <c r="F180" s="58"/>
      <c r="G180" s="58"/>
      <c r="H180" s="58"/>
      <c r="I180" s="58"/>
      <c r="J180" s="58"/>
      <c r="K180" s="58"/>
      <c r="L180" s="58"/>
      <c r="M180" s="58"/>
      <c r="N180" s="58"/>
      <c r="O180" s="58"/>
      <c r="P180" s="58"/>
      <c r="Q180" s="58"/>
      <c r="R180" s="58"/>
      <c r="S180" s="58"/>
      <c r="T180" s="58"/>
      <c r="U180" s="59"/>
    </row>
    <row r="181" spans="2:21" x14ac:dyDescent="0.3">
      <c r="B181" s="57"/>
      <c r="C181" s="58"/>
      <c r="D181" s="58"/>
      <c r="E181" s="58"/>
      <c r="F181" s="58"/>
      <c r="G181" s="58"/>
      <c r="H181" s="58"/>
      <c r="I181" s="58"/>
      <c r="J181" s="58"/>
      <c r="K181" s="58"/>
      <c r="L181" s="58"/>
      <c r="M181" s="58"/>
      <c r="N181" s="58"/>
      <c r="O181" s="58"/>
      <c r="P181" s="58"/>
      <c r="Q181" s="58"/>
      <c r="R181" s="58"/>
      <c r="S181" s="58"/>
      <c r="T181" s="58"/>
      <c r="U181" s="59"/>
    </row>
    <row r="182" spans="2:21" x14ac:dyDescent="0.3">
      <c r="B182" s="57"/>
      <c r="C182" s="58"/>
      <c r="D182" s="58"/>
      <c r="E182" s="58"/>
      <c r="F182" s="58"/>
      <c r="G182" s="58"/>
      <c r="H182" s="58"/>
      <c r="I182" s="58"/>
      <c r="J182" s="58"/>
      <c r="K182" s="58"/>
      <c r="L182" s="58"/>
      <c r="M182" s="58"/>
      <c r="N182" s="58"/>
      <c r="O182" s="58"/>
      <c r="P182" s="58"/>
      <c r="Q182" s="58"/>
      <c r="R182" s="58"/>
      <c r="S182" s="58"/>
      <c r="T182" s="58"/>
      <c r="U182" s="59"/>
    </row>
    <row r="183" spans="2:21" x14ac:dyDescent="0.3">
      <c r="B183" s="57"/>
      <c r="C183" s="58"/>
      <c r="D183" s="58"/>
      <c r="E183" s="58"/>
      <c r="F183" s="58"/>
      <c r="G183" s="58"/>
      <c r="H183" s="58"/>
      <c r="I183" s="58"/>
      <c r="J183" s="58"/>
      <c r="K183" s="58"/>
      <c r="L183" s="58"/>
      <c r="M183" s="58"/>
      <c r="N183" s="58"/>
      <c r="O183" s="58"/>
      <c r="P183" s="58"/>
      <c r="Q183" s="58"/>
      <c r="R183" s="58"/>
      <c r="S183" s="58"/>
      <c r="T183" s="58"/>
      <c r="U183" s="59"/>
    </row>
    <row r="184" spans="2:21" x14ac:dyDescent="0.3">
      <c r="B184" s="57"/>
      <c r="C184" s="58"/>
      <c r="D184" s="58"/>
      <c r="E184" s="58"/>
      <c r="F184" s="58"/>
      <c r="G184" s="58"/>
      <c r="H184" s="58"/>
      <c r="I184" s="58"/>
      <c r="J184" s="58"/>
      <c r="K184" s="58"/>
      <c r="L184" s="58"/>
      <c r="M184" s="58"/>
      <c r="N184" s="58"/>
      <c r="O184" s="58"/>
      <c r="P184" s="58"/>
      <c r="Q184" s="58"/>
      <c r="R184" s="58"/>
      <c r="S184" s="58"/>
      <c r="T184" s="58"/>
      <c r="U184" s="59"/>
    </row>
    <row r="185" spans="2:21" x14ac:dyDescent="0.3">
      <c r="B185" s="57"/>
      <c r="C185" s="58"/>
      <c r="D185" s="58"/>
      <c r="E185" s="58"/>
      <c r="F185" s="58"/>
      <c r="G185" s="58"/>
      <c r="H185" s="58"/>
      <c r="I185" s="58"/>
      <c r="J185" s="58"/>
      <c r="K185" s="58"/>
      <c r="L185" s="58"/>
      <c r="M185" s="58"/>
      <c r="N185" s="58"/>
      <c r="O185" s="58"/>
      <c r="P185" s="58"/>
      <c r="Q185" s="58"/>
      <c r="R185" s="58"/>
      <c r="S185" s="58"/>
      <c r="T185" s="58"/>
      <c r="U185" s="59"/>
    </row>
    <row r="186" spans="2:21" x14ac:dyDescent="0.3">
      <c r="B186" s="57"/>
      <c r="C186" s="58"/>
      <c r="D186" s="58"/>
      <c r="E186" s="58"/>
      <c r="F186" s="58"/>
      <c r="G186" s="58"/>
      <c r="H186" s="58"/>
      <c r="I186" s="58"/>
      <c r="J186" s="58"/>
      <c r="K186" s="58"/>
      <c r="L186" s="58"/>
      <c r="M186" s="58"/>
      <c r="N186" s="58"/>
      <c r="O186" s="58"/>
      <c r="P186" s="58"/>
      <c r="Q186" s="58"/>
      <c r="R186" s="58"/>
      <c r="S186" s="58"/>
      <c r="T186" s="58"/>
      <c r="U186" s="59"/>
    </row>
    <row r="187" spans="2:21" x14ac:dyDescent="0.3">
      <c r="B187" s="57"/>
      <c r="C187" s="58"/>
      <c r="D187" s="58"/>
      <c r="E187" s="58"/>
      <c r="F187" s="58"/>
      <c r="G187" s="58"/>
      <c r="H187" s="58"/>
      <c r="I187" s="58"/>
      <c r="J187" s="58"/>
      <c r="K187" s="58"/>
      <c r="L187" s="58"/>
      <c r="M187" s="58"/>
      <c r="N187" s="58"/>
      <c r="O187" s="58"/>
      <c r="P187" s="58"/>
      <c r="Q187" s="58"/>
      <c r="R187" s="58"/>
      <c r="S187" s="58"/>
      <c r="T187" s="58"/>
      <c r="U187" s="59"/>
    </row>
    <row r="188" spans="2:21" x14ac:dyDescent="0.3">
      <c r="B188" s="57"/>
      <c r="C188" s="58"/>
      <c r="D188" s="58"/>
      <c r="E188" s="58"/>
      <c r="F188" s="58"/>
      <c r="G188" s="58"/>
      <c r="H188" s="58"/>
      <c r="I188" s="58"/>
      <c r="J188" s="58"/>
      <c r="K188" s="58"/>
      <c r="L188" s="58"/>
      <c r="M188" s="58"/>
      <c r="N188" s="58"/>
      <c r="O188" s="58"/>
      <c r="P188" s="58"/>
      <c r="Q188" s="58"/>
      <c r="R188" s="58"/>
      <c r="S188" s="58"/>
      <c r="T188" s="58"/>
      <c r="U188" s="59"/>
    </row>
    <row r="189" spans="2:21" x14ac:dyDescent="0.3">
      <c r="B189" s="57"/>
      <c r="C189" s="58"/>
      <c r="D189" s="58"/>
      <c r="E189" s="58"/>
      <c r="F189" s="58"/>
      <c r="G189" s="58"/>
      <c r="H189" s="58"/>
      <c r="I189" s="58"/>
      <c r="J189" s="58"/>
      <c r="K189" s="58"/>
      <c r="L189" s="58"/>
      <c r="M189" s="58"/>
      <c r="N189" s="58"/>
      <c r="O189" s="58"/>
      <c r="P189" s="58"/>
      <c r="Q189" s="58"/>
      <c r="R189" s="58"/>
      <c r="S189" s="58"/>
      <c r="T189" s="58"/>
      <c r="U189" s="59"/>
    </row>
    <row r="190" spans="2:21" x14ac:dyDescent="0.3">
      <c r="B190" s="57"/>
      <c r="C190" s="58"/>
      <c r="D190" s="58"/>
      <c r="E190" s="58"/>
      <c r="F190" s="58"/>
      <c r="G190" s="58"/>
      <c r="H190" s="58"/>
      <c r="I190" s="58"/>
      <c r="J190" s="58"/>
      <c r="K190" s="58"/>
      <c r="L190" s="58"/>
      <c r="M190" s="58"/>
      <c r="N190" s="58"/>
      <c r="O190" s="58"/>
      <c r="P190" s="58"/>
      <c r="Q190" s="58"/>
      <c r="R190" s="58"/>
      <c r="S190" s="58"/>
      <c r="T190" s="58"/>
      <c r="U190" s="59"/>
    </row>
    <row r="191" spans="2:21" x14ac:dyDescent="0.3">
      <c r="B191" s="57"/>
      <c r="C191" s="58"/>
      <c r="D191" s="58"/>
      <c r="E191" s="58"/>
      <c r="F191" s="58"/>
      <c r="G191" s="58"/>
      <c r="H191" s="58"/>
      <c r="I191" s="58"/>
      <c r="J191" s="58"/>
      <c r="K191" s="58"/>
      <c r="L191" s="58"/>
      <c r="M191" s="58"/>
      <c r="N191" s="58"/>
      <c r="O191" s="58"/>
      <c r="P191" s="58"/>
      <c r="Q191" s="58"/>
      <c r="R191" s="58"/>
      <c r="S191" s="58"/>
      <c r="T191" s="58"/>
      <c r="U191" s="59"/>
    </row>
    <row r="192" spans="2:21" x14ac:dyDescent="0.3">
      <c r="B192" s="57"/>
      <c r="C192" s="58"/>
      <c r="D192" s="58"/>
      <c r="E192" s="58"/>
      <c r="F192" s="58"/>
      <c r="G192" s="58"/>
      <c r="H192" s="58"/>
      <c r="I192" s="58"/>
      <c r="J192" s="58"/>
      <c r="K192" s="58"/>
      <c r="L192" s="58"/>
      <c r="M192" s="58"/>
      <c r="N192" s="58"/>
      <c r="O192" s="58"/>
      <c r="P192" s="58"/>
      <c r="Q192" s="58"/>
      <c r="R192" s="58"/>
      <c r="S192" s="58"/>
      <c r="T192" s="58"/>
      <c r="U192" s="59"/>
    </row>
    <row r="193" spans="2:25" x14ac:dyDescent="0.3">
      <c r="B193" s="57"/>
      <c r="C193" s="58"/>
      <c r="D193" s="58"/>
      <c r="E193" s="58"/>
      <c r="F193" s="58"/>
      <c r="G193" s="58"/>
      <c r="H193" s="58"/>
      <c r="I193" s="58"/>
      <c r="J193" s="58"/>
      <c r="K193" s="58"/>
      <c r="L193" s="58"/>
      <c r="M193" s="58"/>
      <c r="N193" s="58"/>
      <c r="O193" s="58"/>
      <c r="P193" s="58"/>
      <c r="Q193" s="58"/>
      <c r="R193" s="58"/>
      <c r="S193" s="58"/>
      <c r="T193" s="58"/>
      <c r="U193" s="59"/>
    </row>
    <row r="194" spans="2:25" x14ac:dyDescent="0.3">
      <c r="B194" s="57"/>
      <c r="C194" s="58"/>
      <c r="D194" s="58"/>
      <c r="E194" s="58"/>
      <c r="F194" s="58"/>
      <c r="G194" s="58"/>
      <c r="H194" s="58"/>
      <c r="I194" s="58"/>
      <c r="J194" s="58"/>
      <c r="K194" s="58"/>
      <c r="L194" s="58"/>
      <c r="M194" s="58"/>
      <c r="N194" s="58"/>
      <c r="O194" s="58"/>
      <c r="P194" s="58"/>
      <c r="Q194" s="58"/>
      <c r="R194" s="58"/>
      <c r="S194" s="58"/>
      <c r="T194" s="58"/>
      <c r="U194" s="59"/>
    </row>
    <row r="195" spans="2:25" ht="13.5" thickBot="1" x14ac:dyDescent="0.35">
      <c r="B195" s="60"/>
      <c r="C195" s="61"/>
      <c r="D195" s="61"/>
      <c r="E195" s="61"/>
      <c r="F195" s="61"/>
      <c r="G195" s="61"/>
      <c r="H195" s="61"/>
      <c r="I195" s="61"/>
      <c r="J195" s="61"/>
      <c r="K195" s="61"/>
      <c r="L195" s="61"/>
      <c r="M195" s="61"/>
      <c r="N195" s="61"/>
      <c r="O195" s="61"/>
      <c r="P195" s="61"/>
      <c r="Q195" s="61"/>
      <c r="R195" s="61"/>
      <c r="S195" s="61"/>
      <c r="T195" s="61"/>
      <c r="U195" s="62"/>
    </row>
    <row r="196" spans="2:25" ht="13.5" thickTop="1" x14ac:dyDescent="0.3"/>
    <row r="197" spans="2:25" ht="13.5" thickBot="1" x14ac:dyDescent="0.35"/>
    <row r="198" spans="2:25" ht="14" thickTop="1" thickBot="1" x14ac:dyDescent="0.35">
      <c r="B198" s="63"/>
      <c r="C198" s="64"/>
      <c r="D198" s="64"/>
      <c r="E198" s="64"/>
      <c r="F198" s="64"/>
      <c r="G198" s="64"/>
      <c r="H198" s="64"/>
      <c r="I198" s="64"/>
      <c r="J198" s="64"/>
      <c r="K198" s="64"/>
      <c r="L198" s="64"/>
      <c r="M198" s="64"/>
      <c r="N198" s="64"/>
      <c r="O198" s="64"/>
      <c r="P198" s="64"/>
      <c r="Q198" s="64"/>
      <c r="R198" s="64"/>
      <c r="S198" s="64"/>
      <c r="T198" s="64"/>
      <c r="U198" s="64"/>
      <c r="V198" s="64"/>
      <c r="W198" s="64"/>
      <c r="X198" s="64"/>
      <c r="Y198" s="65"/>
    </row>
    <row r="199" spans="2:25" ht="24" thickBot="1" x14ac:dyDescent="0.35">
      <c r="B199" s="66"/>
      <c r="C199" s="67"/>
      <c r="D199" s="67"/>
      <c r="E199" s="708" t="str">
        <f>Analysis!A71</f>
        <v>3. Dangers and Injuries; Physical Violence; and Other Harmful Practices</v>
      </c>
      <c r="F199" s="709"/>
      <c r="G199" s="709"/>
      <c r="H199" s="709"/>
      <c r="I199" s="709"/>
      <c r="J199" s="709"/>
      <c r="K199" s="709"/>
      <c r="L199" s="709"/>
      <c r="M199" s="709"/>
      <c r="N199" s="709"/>
      <c r="O199" s="709"/>
      <c r="P199" s="709"/>
      <c r="Q199" s="709"/>
      <c r="R199" s="709"/>
      <c r="S199" s="709"/>
      <c r="T199" s="709"/>
      <c r="U199" s="710"/>
      <c r="V199" s="67"/>
      <c r="W199" s="67"/>
      <c r="X199" s="67"/>
      <c r="Y199" s="68"/>
    </row>
    <row r="200" spans="2:25" x14ac:dyDescent="0.3">
      <c r="B200" s="66"/>
      <c r="C200" s="67"/>
      <c r="D200" s="67"/>
      <c r="E200" s="69"/>
      <c r="F200" s="67"/>
      <c r="G200" s="67"/>
      <c r="H200" s="67"/>
      <c r="I200" s="67"/>
      <c r="J200" s="67"/>
      <c r="K200" s="67"/>
      <c r="L200" s="67"/>
      <c r="M200" s="67"/>
      <c r="N200" s="67"/>
      <c r="O200" s="67"/>
      <c r="P200" s="67"/>
      <c r="Q200" s="67"/>
      <c r="R200" s="67"/>
      <c r="S200" s="67"/>
      <c r="T200" s="67"/>
      <c r="U200" s="67"/>
      <c r="V200" s="67"/>
      <c r="W200" s="67"/>
      <c r="X200" s="67"/>
      <c r="Y200" s="68"/>
    </row>
    <row r="201" spans="2:25" x14ac:dyDescent="0.3">
      <c r="B201" s="66"/>
      <c r="C201" s="67"/>
      <c r="D201" s="67"/>
      <c r="E201" s="67"/>
      <c r="F201" s="67"/>
      <c r="G201" s="67"/>
      <c r="H201" s="67"/>
      <c r="I201" s="67"/>
      <c r="J201" s="67"/>
      <c r="K201" s="67"/>
      <c r="L201" s="67"/>
      <c r="M201" s="67"/>
      <c r="N201" s="67"/>
      <c r="O201" s="67"/>
      <c r="P201" s="67"/>
      <c r="Q201" s="67"/>
      <c r="R201" s="67"/>
      <c r="S201" s="67"/>
      <c r="T201" s="67"/>
      <c r="U201" s="67"/>
      <c r="V201" s="67"/>
      <c r="W201" s="67"/>
      <c r="X201" s="67"/>
      <c r="Y201" s="68"/>
    </row>
    <row r="202" spans="2:25" x14ac:dyDescent="0.3">
      <c r="B202" s="66"/>
      <c r="C202" s="67"/>
      <c r="D202" s="67"/>
      <c r="E202" s="67"/>
      <c r="F202" s="67"/>
      <c r="G202" s="67"/>
      <c r="H202" s="67"/>
      <c r="I202" s="67"/>
      <c r="J202" s="67"/>
      <c r="K202" s="67"/>
      <c r="L202" s="67"/>
      <c r="M202" s="67"/>
      <c r="N202" s="67"/>
      <c r="O202" s="67"/>
      <c r="P202" s="67"/>
      <c r="Q202" s="67"/>
      <c r="R202" s="67"/>
      <c r="S202" s="67"/>
      <c r="T202" s="67"/>
      <c r="U202" s="67"/>
      <c r="V202" s="67"/>
      <c r="W202" s="67"/>
      <c r="X202" s="67"/>
      <c r="Y202" s="68"/>
    </row>
    <row r="203" spans="2:25" x14ac:dyDescent="0.3">
      <c r="B203" s="66"/>
      <c r="C203" s="67"/>
      <c r="D203" s="67"/>
      <c r="E203" s="67"/>
      <c r="F203" s="67"/>
      <c r="G203" s="67"/>
      <c r="H203" s="67"/>
      <c r="I203" s="67"/>
      <c r="J203" s="67"/>
      <c r="K203" s="67"/>
      <c r="L203" s="67"/>
      <c r="M203" s="67"/>
      <c r="N203" s="67"/>
      <c r="O203" s="67"/>
      <c r="P203" s="67"/>
      <c r="Q203" s="67"/>
      <c r="R203" s="67"/>
      <c r="S203" s="67"/>
      <c r="T203" s="67"/>
      <c r="U203" s="67"/>
      <c r="V203" s="67"/>
      <c r="W203" s="67"/>
      <c r="X203" s="67"/>
      <c r="Y203" s="68"/>
    </row>
    <row r="204" spans="2:25" x14ac:dyDescent="0.3">
      <c r="B204" s="66"/>
      <c r="C204" s="67"/>
      <c r="D204" s="67"/>
      <c r="E204" s="67"/>
      <c r="F204" s="67"/>
      <c r="G204" s="67"/>
      <c r="H204" s="67"/>
      <c r="I204" s="67"/>
      <c r="J204" s="67"/>
      <c r="K204" s="67"/>
      <c r="L204" s="67"/>
      <c r="M204" s="67"/>
      <c r="N204" s="67"/>
      <c r="O204" s="67"/>
      <c r="P204" s="67"/>
      <c r="Q204" s="67"/>
      <c r="R204" s="67"/>
      <c r="S204" s="67"/>
      <c r="T204" s="67"/>
      <c r="U204" s="67"/>
      <c r="V204" s="67"/>
      <c r="W204" s="67"/>
      <c r="X204" s="67"/>
      <c r="Y204" s="68"/>
    </row>
    <row r="205" spans="2:25" x14ac:dyDescent="0.3">
      <c r="B205" s="66"/>
      <c r="C205" s="67"/>
      <c r="D205" s="67"/>
      <c r="E205" s="67"/>
      <c r="F205" s="67"/>
      <c r="G205" s="67"/>
      <c r="H205" s="67"/>
      <c r="I205" s="67"/>
      <c r="J205" s="67"/>
      <c r="K205" s="67"/>
      <c r="L205" s="67"/>
      <c r="M205" s="67"/>
      <c r="N205" s="67"/>
      <c r="O205" s="67"/>
      <c r="P205" s="67"/>
      <c r="Q205" s="67"/>
      <c r="R205" s="67"/>
      <c r="S205" s="67"/>
      <c r="T205" s="67"/>
      <c r="U205" s="67"/>
      <c r="V205" s="67"/>
      <c r="W205" s="67"/>
      <c r="X205" s="67"/>
      <c r="Y205" s="68"/>
    </row>
    <row r="206" spans="2:25" x14ac:dyDescent="0.3">
      <c r="B206" s="66"/>
      <c r="C206" s="67"/>
      <c r="D206" s="67"/>
      <c r="E206" s="67"/>
      <c r="F206" s="67"/>
      <c r="G206" s="67"/>
      <c r="H206" s="67"/>
      <c r="I206" s="67"/>
      <c r="J206" s="67"/>
      <c r="K206" s="67"/>
      <c r="L206" s="67"/>
      <c r="M206" s="67"/>
      <c r="N206" s="67"/>
      <c r="O206" s="67"/>
      <c r="P206" s="67"/>
      <c r="Q206" s="67"/>
      <c r="R206" s="67"/>
      <c r="S206" s="67"/>
      <c r="T206" s="67"/>
      <c r="U206" s="67"/>
      <c r="V206" s="67"/>
      <c r="W206" s="67"/>
      <c r="X206" s="67"/>
      <c r="Y206" s="68"/>
    </row>
    <row r="207" spans="2:25" x14ac:dyDescent="0.3">
      <c r="B207" s="66"/>
      <c r="C207" s="67"/>
      <c r="D207" s="67"/>
      <c r="E207" s="67"/>
      <c r="F207" s="67"/>
      <c r="G207" s="67"/>
      <c r="H207" s="67"/>
      <c r="I207" s="67"/>
      <c r="J207" s="67"/>
      <c r="K207" s="67"/>
      <c r="L207" s="67"/>
      <c r="M207" s="67"/>
      <c r="N207" s="67"/>
      <c r="O207" s="67"/>
      <c r="P207" s="67"/>
      <c r="Q207" s="67"/>
      <c r="R207" s="67"/>
      <c r="S207" s="67"/>
      <c r="T207" s="67"/>
      <c r="U207" s="67"/>
      <c r="V207" s="67"/>
      <c r="W207" s="67"/>
      <c r="X207" s="67"/>
      <c r="Y207" s="68"/>
    </row>
    <row r="208" spans="2:25" x14ac:dyDescent="0.3">
      <c r="B208" s="66"/>
      <c r="C208" s="67"/>
      <c r="D208" s="67"/>
      <c r="E208" s="67"/>
      <c r="F208" s="67"/>
      <c r="G208" s="67"/>
      <c r="H208" s="67"/>
      <c r="I208" s="67"/>
      <c r="J208" s="67"/>
      <c r="K208" s="67"/>
      <c r="L208" s="67"/>
      <c r="M208" s="67"/>
      <c r="N208" s="67"/>
      <c r="O208" s="67"/>
      <c r="P208" s="67"/>
      <c r="Q208" s="67"/>
      <c r="R208" s="67"/>
      <c r="S208" s="67"/>
      <c r="T208" s="67"/>
      <c r="U208" s="67"/>
      <c r="V208" s="67"/>
      <c r="W208" s="67"/>
      <c r="X208" s="67"/>
      <c r="Y208" s="68"/>
    </row>
    <row r="209" spans="2:25" x14ac:dyDescent="0.3">
      <c r="B209" s="66"/>
      <c r="C209" s="67"/>
      <c r="D209" s="67"/>
      <c r="E209" s="67"/>
      <c r="F209" s="67"/>
      <c r="G209" s="67"/>
      <c r="H209" s="67"/>
      <c r="I209" s="67"/>
      <c r="J209" s="67"/>
      <c r="K209" s="67"/>
      <c r="L209" s="67"/>
      <c r="M209" s="67"/>
      <c r="N209" s="67"/>
      <c r="O209" s="67"/>
      <c r="P209" s="67"/>
      <c r="Q209" s="67"/>
      <c r="R209" s="67"/>
      <c r="S209" s="67"/>
      <c r="T209" s="67"/>
      <c r="U209" s="67"/>
      <c r="V209" s="67"/>
      <c r="W209" s="67"/>
      <c r="X209" s="67"/>
      <c r="Y209" s="68"/>
    </row>
    <row r="210" spans="2:25" x14ac:dyDescent="0.3">
      <c r="B210" s="66"/>
      <c r="C210" s="67"/>
      <c r="D210" s="67"/>
      <c r="E210" s="67"/>
      <c r="F210" s="67"/>
      <c r="G210" s="67"/>
      <c r="H210" s="67"/>
      <c r="I210" s="67"/>
      <c r="J210" s="67"/>
      <c r="K210" s="67"/>
      <c r="L210" s="67"/>
      <c r="M210" s="67"/>
      <c r="N210" s="67"/>
      <c r="O210" s="67"/>
      <c r="P210" s="67"/>
      <c r="Q210" s="67"/>
      <c r="R210" s="67"/>
      <c r="S210" s="67"/>
      <c r="T210" s="67"/>
      <c r="U210" s="67"/>
      <c r="V210" s="67"/>
      <c r="W210" s="67"/>
      <c r="X210" s="67"/>
      <c r="Y210" s="68"/>
    </row>
    <row r="211" spans="2:25" x14ac:dyDescent="0.3">
      <c r="B211" s="66"/>
      <c r="C211" s="67"/>
      <c r="D211" s="67"/>
      <c r="E211" s="67"/>
      <c r="F211" s="67"/>
      <c r="G211" s="67"/>
      <c r="H211" s="67"/>
      <c r="I211" s="67"/>
      <c r="J211" s="67"/>
      <c r="K211" s="67"/>
      <c r="L211" s="67"/>
      <c r="M211" s="67"/>
      <c r="N211" s="67"/>
      <c r="O211" s="67"/>
      <c r="P211" s="67"/>
      <c r="Q211" s="67"/>
      <c r="R211" s="67"/>
      <c r="S211" s="67"/>
      <c r="T211" s="67"/>
      <c r="U211" s="67"/>
      <c r="V211" s="67"/>
      <c r="W211" s="67"/>
      <c r="X211" s="67"/>
      <c r="Y211" s="68"/>
    </row>
    <row r="212" spans="2:25" x14ac:dyDescent="0.3">
      <c r="B212" s="66"/>
      <c r="C212" s="67"/>
      <c r="D212" s="67"/>
      <c r="E212" s="67"/>
      <c r="F212" s="67"/>
      <c r="G212" s="67"/>
      <c r="H212" s="67"/>
      <c r="I212" s="67"/>
      <c r="J212" s="67"/>
      <c r="K212" s="67"/>
      <c r="L212" s="67"/>
      <c r="M212" s="67"/>
      <c r="N212" s="67"/>
      <c r="O212" s="67"/>
      <c r="P212" s="67"/>
      <c r="Q212" s="67"/>
      <c r="R212" s="67"/>
      <c r="S212" s="67"/>
      <c r="T212" s="67"/>
      <c r="U212" s="67"/>
      <c r="V212" s="67"/>
      <c r="W212" s="67"/>
      <c r="X212" s="67"/>
      <c r="Y212" s="68"/>
    </row>
    <row r="213" spans="2:25" x14ac:dyDescent="0.3">
      <c r="B213" s="66"/>
      <c r="C213" s="67"/>
      <c r="D213" s="67"/>
      <c r="E213" s="67"/>
      <c r="F213" s="67"/>
      <c r="G213" s="67"/>
      <c r="H213" s="67"/>
      <c r="I213" s="67"/>
      <c r="J213" s="67"/>
      <c r="K213" s="67"/>
      <c r="L213" s="67"/>
      <c r="M213" s="67"/>
      <c r="N213" s="67"/>
      <c r="O213" s="67"/>
      <c r="P213" s="67"/>
      <c r="Q213" s="67"/>
      <c r="R213" s="67"/>
      <c r="S213" s="67"/>
      <c r="T213" s="67"/>
      <c r="U213" s="67"/>
      <c r="V213" s="67"/>
      <c r="W213" s="67"/>
      <c r="X213" s="67"/>
      <c r="Y213" s="68"/>
    </row>
    <row r="214" spans="2:25" x14ac:dyDescent="0.3">
      <c r="B214" s="66"/>
      <c r="C214" s="67"/>
      <c r="D214" s="67"/>
      <c r="E214" s="67"/>
      <c r="F214" s="67"/>
      <c r="G214" s="67"/>
      <c r="H214" s="67"/>
      <c r="I214" s="67"/>
      <c r="J214" s="67"/>
      <c r="K214" s="67"/>
      <c r="L214" s="67"/>
      <c r="M214" s="67"/>
      <c r="N214" s="67"/>
      <c r="O214" s="67"/>
      <c r="P214" s="67"/>
      <c r="Q214" s="67"/>
      <c r="R214" s="67"/>
      <c r="S214" s="67"/>
      <c r="T214" s="67"/>
      <c r="U214" s="67"/>
      <c r="V214" s="67"/>
      <c r="W214" s="67"/>
      <c r="X214" s="67"/>
      <c r="Y214" s="68"/>
    </row>
    <row r="215" spans="2:25" x14ac:dyDescent="0.3">
      <c r="B215" s="66"/>
      <c r="C215" s="67"/>
      <c r="D215" s="67"/>
      <c r="E215" s="67"/>
      <c r="F215" s="67"/>
      <c r="G215" s="67"/>
      <c r="H215" s="67"/>
      <c r="I215" s="67"/>
      <c r="J215" s="67"/>
      <c r="K215" s="67"/>
      <c r="L215" s="67"/>
      <c r="M215" s="67"/>
      <c r="N215" s="67"/>
      <c r="O215" s="67"/>
      <c r="P215" s="67"/>
      <c r="Q215" s="67"/>
      <c r="R215" s="67"/>
      <c r="S215" s="67"/>
      <c r="T215" s="67"/>
      <c r="U215" s="67"/>
      <c r="V215" s="67"/>
      <c r="W215" s="67"/>
      <c r="X215" s="67"/>
      <c r="Y215" s="68"/>
    </row>
    <row r="216" spans="2:25" x14ac:dyDescent="0.3">
      <c r="B216" s="66"/>
      <c r="C216" s="67"/>
      <c r="D216" s="67"/>
      <c r="E216" s="67"/>
      <c r="F216" s="67"/>
      <c r="G216" s="67"/>
      <c r="H216" s="67"/>
      <c r="I216" s="67"/>
      <c r="J216" s="67"/>
      <c r="K216" s="67"/>
      <c r="L216" s="67"/>
      <c r="M216" s="67"/>
      <c r="N216" s="67"/>
      <c r="O216" s="67"/>
      <c r="P216" s="67"/>
      <c r="Q216" s="67"/>
      <c r="R216" s="67"/>
      <c r="S216" s="67"/>
      <c r="T216" s="67"/>
      <c r="U216" s="67"/>
      <c r="V216" s="67"/>
      <c r="W216" s="67"/>
      <c r="X216" s="67"/>
      <c r="Y216" s="68"/>
    </row>
    <row r="217" spans="2:25" x14ac:dyDescent="0.3">
      <c r="B217" s="66"/>
      <c r="C217" s="67"/>
      <c r="D217" s="67"/>
      <c r="E217" s="67"/>
      <c r="F217" s="67"/>
      <c r="G217" s="67"/>
      <c r="H217" s="67"/>
      <c r="I217" s="67"/>
      <c r="J217" s="67"/>
      <c r="K217" s="67"/>
      <c r="L217" s="67"/>
      <c r="M217" s="67"/>
      <c r="N217" s="67"/>
      <c r="O217" s="67"/>
      <c r="P217" s="67"/>
      <c r="Q217" s="67"/>
      <c r="R217" s="67"/>
      <c r="S217" s="67"/>
      <c r="T217" s="67"/>
      <c r="U217" s="67"/>
      <c r="V217" s="67"/>
      <c r="W217" s="67"/>
      <c r="X217" s="67"/>
      <c r="Y217" s="68"/>
    </row>
    <row r="218" spans="2:25" x14ac:dyDescent="0.3">
      <c r="B218" s="66"/>
      <c r="C218" s="67"/>
      <c r="D218" s="67"/>
      <c r="E218" s="67"/>
      <c r="F218" s="67"/>
      <c r="G218" s="67"/>
      <c r="H218" s="67"/>
      <c r="I218" s="67"/>
      <c r="J218" s="67"/>
      <c r="K218" s="67"/>
      <c r="L218" s="67"/>
      <c r="M218" s="67"/>
      <c r="N218" s="67"/>
      <c r="O218" s="67"/>
      <c r="P218" s="67"/>
      <c r="Q218" s="67"/>
      <c r="R218" s="67"/>
      <c r="S218" s="67"/>
      <c r="T218" s="67"/>
      <c r="U218" s="67"/>
      <c r="V218" s="67"/>
      <c r="W218" s="67"/>
      <c r="X218" s="67"/>
      <c r="Y218" s="68"/>
    </row>
    <row r="219" spans="2:25" x14ac:dyDescent="0.3">
      <c r="B219" s="66"/>
      <c r="C219" s="67"/>
      <c r="D219" s="67"/>
      <c r="E219" s="67"/>
      <c r="F219" s="67"/>
      <c r="G219" s="67"/>
      <c r="H219" s="67"/>
      <c r="I219" s="67"/>
      <c r="J219" s="67"/>
      <c r="K219" s="67"/>
      <c r="L219" s="67"/>
      <c r="M219" s="67"/>
      <c r="N219" s="67"/>
      <c r="O219" s="67"/>
      <c r="P219" s="67"/>
      <c r="Q219" s="67"/>
      <c r="R219" s="67"/>
      <c r="S219" s="67"/>
      <c r="T219" s="67"/>
      <c r="U219" s="67"/>
      <c r="V219" s="67"/>
      <c r="W219" s="67"/>
      <c r="X219" s="67"/>
      <c r="Y219" s="68"/>
    </row>
    <row r="220" spans="2:25" x14ac:dyDescent="0.3">
      <c r="B220" s="66"/>
      <c r="C220" s="67"/>
      <c r="D220" s="67"/>
      <c r="E220" s="67"/>
      <c r="F220" s="67"/>
      <c r="G220" s="67"/>
      <c r="H220" s="67"/>
      <c r="I220" s="67"/>
      <c r="J220" s="67"/>
      <c r="K220" s="67"/>
      <c r="L220" s="67"/>
      <c r="M220" s="67"/>
      <c r="N220" s="67"/>
      <c r="O220" s="67"/>
      <c r="P220" s="67"/>
      <c r="Q220" s="67"/>
      <c r="R220" s="67"/>
      <c r="S220" s="67"/>
      <c r="T220" s="67"/>
      <c r="U220" s="67"/>
      <c r="V220" s="67"/>
      <c r="W220" s="67"/>
      <c r="X220" s="67"/>
      <c r="Y220" s="68"/>
    </row>
    <row r="221" spans="2:25" x14ac:dyDescent="0.3">
      <c r="B221" s="66"/>
      <c r="C221" s="67"/>
      <c r="D221" s="67"/>
      <c r="E221" s="67"/>
      <c r="F221" s="67"/>
      <c r="G221" s="67"/>
      <c r="H221" s="67"/>
      <c r="I221" s="67"/>
      <c r="J221" s="67"/>
      <c r="K221" s="67"/>
      <c r="L221" s="67"/>
      <c r="M221" s="67"/>
      <c r="N221" s="67"/>
      <c r="O221" s="67"/>
      <c r="P221" s="67"/>
      <c r="Q221" s="67"/>
      <c r="R221" s="67"/>
      <c r="S221" s="67"/>
      <c r="T221" s="67"/>
      <c r="U221" s="67"/>
      <c r="V221" s="67"/>
      <c r="W221" s="67"/>
      <c r="X221" s="67"/>
      <c r="Y221" s="68"/>
    </row>
    <row r="222" spans="2:25" x14ac:dyDescent="0.3">
      <c r="B222" s="66"/>
      <c r="C222" s="67"/>
      <c r="D222" s="67"/>
      <c r="E222" s="67"/>
      <c r="F222" s="67"/>
      <c r="G222" s="67"/>
      <c r="H222" s="67"/>
      <c r="I222" s="67"/>
      <c r="J222" s="67"/>
      <c r="K222" s="67"/>
      <c r="L222" s="67"/>
      <c r="M222" s="67"/>
      <c r="N222" s="67"/>
      <c r="O222" s="67"/>
      <c r="P222" s="67"/>
      <c r="Q222" s="67"/>
      <c r="R222" s="67"/>
      <c r="S222" s="67"/>
      <c r="T222" s="67"/>
      <c r="U222" s="67"/>
      <c r="V222" s="67"/>
      <c r="W222" s="67"/>
      <c r="X222" s="67"/>
      <c r="Y222" s="68"/>
    </row>
    <row r="223" spans="2:25" x14ac:dyDescent="0.3">
      <c r="B223" s="66"/>
      <c r="C223" s="67"/>
      <c r="D223" s="67"/>
      <c r="E223" s="67"/>
      <c r="F223" s="67"/>
      <c r="G223" s="67"/>
      <c r="H223" s="67"/>
      <c r="I223" s="67"/>
      <c r="J223" s="67"/>
      <c r="K223" s="67"/>
      <c r="L223" s="67"/>
      <c r="M223" s="67"/>
      <c r="N223" s="67"/>
      <c r="O223" s="67"/>
      <c r="P223" s="67"/>
      <c r="Q223" s="67"/>
      <c r="R223" s="67"/>
      <c r="S223" s="67"/>
      <c r="T223" s="67"/>
      <c r="U223" s="67"/>
      <c r="V223" s="67"/>
      <c r="W223" s="67"/>
      <c r="X223" s="67"/>
      <c r="Y223" s="68"/>
    </row>
    <row r="224" spans="2:25" x14ac:dyDescent="0.3">
      <c r="B224" s="66"/>
      <c r="C224" s="67"/>
      <c r="D224" s="67"/>
      <c r="E224" s="67"/>
      <c r="F224" s="67"/>
      <c r="G224" s="67"/>
      <c r="H224" s="67"/>
      <c r="I224" s="67"/>
      <c r="J224" s="67"/>
      <c r="K224" s="67"/>
      <c r="L224" s="67"/>
      <c r="M224" s="67"/>
      <c r="N224" s="67"/>
      <c r="O224" s="67"/>
      <c r="P224" s="67"/>
      <c r="Q224" s="67"/>
      <c r="R224" s="67"/>
      <c r="S224" s="67"/>
      <c r="T224" s="67"/>
      <c r="U224" s="67"/>
      <c r="V224" s="67"/>
      <c r="W224" s="67"/>
      <c r="X224" s="67"/>
      <c r="Y224" s="68"/>
    </row>
    <row r="225" spans="2:25" x14ac:dyDescent="0.3">
      <c r="B225" s="66"/>
      <c r="C225" s="67"/>
      <c r="D225" s="67"/>
      <c r="E225" s="67"/>
      <c r="F225" s="67"/>
      <c r="G225" s="67"/>
      <c r="H225" s="67"/>
      <c r="I225" s="67"/>
      <c r="J225" s="67"/>
      <c r="K225" s="67"/>
      <c r="L225" s="67"/>
      <c r="M225" s="67"/>
      <c r="N225" s="67"/>
      <c r="O225" s="67"/>
      <c r="P225" s="67"/>
      <c r="Q225" s="67"/>
      <c r="R225" s="67"/>
      <c r="S225" s="67"/>
      <c r="T225" s="67"/>
      <c r="U225" s="67"/>
      <c r="V225" s="67"/>
      <c r="W225" s="67"/>
      <c r="X225" s="67"/>
      <c r="Y225" s="68"/>
    </row>
    <row r="226" spans="2:25" x14ac:dyDescent="0.3">
      <c r="B226" s="66"/>
      <c r="C226" s="67"/>
      <c r="D226" s="67"/>
      <c r="E226" s="67"/>
      <c r="F226" s="67"/>
      <c r="G226" s="67"/>
      <c r="H226" s="67"/>
      <c r="I226" s="67"/>
      <c r="J226" s="67"/>
      <c r="K226" s="67"/>
      <c r="L226" s="67"/>
      <c r="M226" s="67"/>
      <c r="N226" s="67"/>
      <c r="O226" s="67"/>
      <c r="P226" s="67"/>
      <c r="Q226" s="67"/>
      <c r="R226" s="67"/>
      <c r="S226" s="67"/>
      <c r="T226" s="67"/>
      <c r="U226" s="67"/>
      <c r="V226" s="67"/>
      <c r="W226" s="67"/>
      <c r="X226" s="67"/>
      <c r="Y226" s="68"/>
    </row>
    <row r="227" spans="2:25" x14ac:dyDescent="0.3">
      <c r="B227" s="66"/>
      <c r="C227" s="67"/>
      <c r="D227" s="67"/>
      <c r="E227" s="67"/>
      <c r="F227" s="67"/>
      <c r="G227" s="67"/>
      <c r="H227" s="67"/>
      <c r="I227" s="67"/>
      <c r="J227" s="67"/>
      <c r="K227" s="67"/>
      <c r="L227" s="67"/>
      <c r="M227" s="67"/>
      <c r="N227" s="67"/>
      <c r="O227" s="67"/>
      <c r="P227" s="67"/>
      <c r="Q227" s="67"/>
      <c r="R227" s="67"/>
      <c r="S227" s="67"/>
      <c r="T227" s="67"/>
      <c r="U227" s="67"/>
      <c r="V227" s="67"/>
      <c r="W227" s="67"/>
      <c r="X227" s="67"/>
      <c r="Y227" s="68"/>
    </row>
    <row r="228" spans="2:25" x14ac:dyDescent="0.3">
      <c r="B228" s="66"/>
      <c r="C228" s="67"/>
      <c r="D228" s="67"/>
      <c r="E228" s="67"/>
      <c r="F228" s="67"/>
      <c r="G228" s="67"/>
      <c r="H228" s="67"/>
      <c r="I228" s="67"/>
      <c r="J228" s="67"/>
      <c r="K228" s="67"/>
      <c r="L228" s="67"/>
      <c r="M228" s="67"/>
      <c r="N228" s="67"/>
      <c r="O228" s="67"/>
      <c r="P228" s="67"/>
      <c r="Q228" s="67"/>
      <c r="R228" s="67"/>
      <c r="S228" s="67"/>
      <c r="T228" s="67"/>
      <c r="U228" s="67"/>
      <c r="V228" s="67"/>
      <c r="W228" s="67"/>
      <c r="X228" s="67"/>
      <c r="Y228" s="68"/>
    </row>
    <row r="229" spans="2:25" x14ac:dyDescent="0.3">
      <c r="B229" s="66"/>
      <c r="C229" s="67"/>
      <c r="D229" s="67"/>
      <c r="E229" s="67"/>
      <c r="F229" s="67"/>
      <c r="G229" s="67"/>
      <c r="H229" s="67"/>
      <c r="I229" s="67"/>
      <c r="J229" s="67"/>
      <c r="K229" s="67"/>
      <c r="L229" s="67"/>
      <c r="M229" s="67"/>
      <c r="N229" s="67"/>
      <c r="O229" s="67"/>
      <c r="P229" s="67"/>
      <c r="Q229" s="67"/>
      <c r="R229" s="67"/>
      <c r="S229" s="67"/>
      <c r="T229" s="67"/>
      <c r="U229" s="67"/>
      <c r="V229" s="67"/>
      <c r="W229" s="67"/>
      <c r="X229" s="67"/>
      <c r="Y229" s="68"/>
    </row>
    <row r="230" spans="2:25" x14ac:dyDescent="0.3">
      <c r="B230" s="66"/>
      <c r="C230" s="67"/>
      <c r="D230" s="67"/>
      <c r="E230" s="67"/>
      <c r="F230" s="67"/>
      <c r="G230" s="67"/>
      <c r="H230" s="67"/>
      <c r="I230" s="67"/>
      <c r="J230" s="67"/>
      <c r="K230" s="67"/>
      <c r="L230" s="67"/>
      <c r="M230" s="67"/>
      <c r="N230" s="67"/>
      <c r="O230" s="67"/>
      <c r="P230" s="67"/>
      <c r="Q230" s="67"/>
      <c r="R230" s="67"/>
      <c r="S230" s="67"/>
      <c r="T230" s="67"/>
      <c r="U230" s="67"/>
      <c r="V230" s="67"/>
      <c r="W230" s="67"/>
      <c r="X230" s="67"/>
      <c r="Y230" s="68"/>
    </row>
    <row r="231" spans="2:25" x14ac:dyDescent="0.3">
      <c r="B231" s="66"/>
      <c r="C231" s="67"/>
      <c r="D231" s="67"/>
      <c r="E231" s="67"/>
      <c r="F231" s="67"/>
      <c r="G231" s="67"/>
      <c r="H231" s="67"/>
      <c r="I231" s="67"/>
      <c r="J231" s="67"/>
      <c r="K231" s="67"/>
      <c r="L231" s="67"/>
      <c r="M231" s="67"/>
      <c r="N231" s="67"/>
      <c r="O231" s="67"/>
      <c r="P231" s="67"/>
      <c r="Q231" s="67"/>
      <c r="R231" s="67"/>
      <c r="S231" s="67"/>
      <c r="T231" s="67"/>
      <c r="U231" s="67"/>
      <c r="V231" s="67"/>
      <c r="W231" s="67"/>
      <c r="X231" s="67"/>
      <c r="Y231" s="68"/>
    </row>
    <row r="232" spans="2:25" x14ac:dyDescent="0.3">
      <c r="B232" s="66"/>
      <c r="C232" s="67"/>
      <c r="D232" s="67"/>
      <c r="E232" s="67"/>
      <c r="F232" s="67"/>
      <c r="G232" s="67"/>
      <c r="H232" s="67"/>
      <c r="I232" s="67"/>
      <c r="J232" s="67"/>
      <c r="K232" s="67"/>
      <c r="L232" s="67"/>
      <c r="M232" s="67"/>
      <c r="N232" s="67"/>
      <c r="O232" s="67"/>
      <c r="P232" s="67"/>
      <c r="Q232" s="67"/>
      <c r="R232" s="67"/>
      <c r="S232" s="67"/>
      <c r="T232" s="67"/>
      <c r="U232" s="67"/>
      <c r="V232" s="67"/>
      <c r="W232" s="67"/>
      <c r="X232" s="67"/>
      <c r="Y232" s="68"/>
    </row>
    <row r="233" spans="2:25" x14ac:dyDescent="0.3">
      <c r="B233" s="66"/>
      <c r="C233" s="67"/>
      <c r="D233" s="67"/>
      <c r="E233" s="67"/>
      <c r="F233" s="67"/>
      <c r="G233" s="67"/>
      <c r="H233" s="67"/>
      <c r="I233" s="67"/>
      <c r="J233" s="67"/>
      <c r="K233" s="67"/>
      <c r="L233" s="67"/>
      <c r="M233" s="67"/>
      <c r="N233" s="67"/>
      <c r="O233" s="67"/>
      <c r="P233" s="67"/>
      <c r="Q233" s="67"/>
      <c r="R233" s="67"/>
      <c r="S233" s="67"/>
      <c r="T233" s="67"/>
      <c r="U233" s="67"/>
      <c r="V233" s="67"/>
      <c r="W233" s="67"/>
      <c r="X233" s="67"/>
      <c r="Y233" s="68"/>
    </row>
    <row r="234" spans="2:25" x14ac:dyDescent="0.3">
      <c r="B234" s="66"/>
      <c r="C234" s="67"/>
      <c r="D234" s="67"/>
      <c r="E234" s="67"/>
      <c r="F234" s="67"/>
      <c r="G234" s="67"/>
      <c r="H234" s="67"/>
      <c r="I234" s="67"/>
      <c r="J234" s="67"/>
      <c r="K234" s="67"/>
      <c r="L234" s="67"/>
      <c r="M234" s="67"/>
      <c r="N234" s="67"/>
      <c r="O234" s="67"/>
      <c r="P234" s="67"/>
      <c r="Q234" s="67"/>
      <c r="R234" s="67"/>
      <c r="S234" s="67"/>
      <c r="T234" s="67"/>
      <c r="U234" s="67"/>
      <c r="V234" s="67"/>
      <c r="W234" s="67"/>
      <c r="X234" s="67"/>
      <c r="Y234" s="68"/>
    </row>
    <row r="235" spans="2:25" x14ac:dyDescent="0.3">
      <c r="B235" s="66"/>
      <c r="C235" s="67"/>
      <c r="D235" s="67"/>
      <c r="E235" s="67"/>
      <c r="F235" s="67"/>
      <c r="G235" s="67"/>
      <c r="H235" s="67"/>
      <c r="I235" s="67"/>
      <c r="J235" s="67"/>
      <c r="K235" s="67"/>
      <c r="L235" s="67"/>
      <c r="M235" s="67"/>
      <c r="N235" s="67"/>
      <c r="O235" s="67"/>
      <c r="P235" s="67"/>
      <c r="Q235" s="67"/>
      <c r="R235" s="67"/>
      <c r="S235" s="67"/>
      <c r="T235" s="67"/>
      <c r="U235" s="67"/>
      <c r="V235" s="67"/>
      <c r="W235" s="67"/>
      <c r="X235" s="67"/>
      <c r="Y235" s="68"/>
    </row>
    <row r="236" spans="2:25" x14ac:dyDescent="0.3">
      <c r="B236" s="66"/>
      <c r="C236" s="67"/>
      <c r="D236" s="67"/>
      <c r="E236" s="67"/>
      <c r="F236" s="67"/>
      <c r="G236" s="67"/>
      <c r="H236" s="67"/>
      <c r="I236" s="67"/>
      <c r="J236" s="67"/>
      <c r="K236" s="67"/>
      <c r="L236" s="67"/>
      <c r="M236" s="67"/>
      <c r="N236" s="67"/>
      <c r="O236" s="67"/>
      <c r="P236" s="67"/>
      <c r="Q236" s="67"/>
      <c r="R236" s="67"/>
      <c r="S236" s="67"/>
      <c r="T236" s="67"/>
      <c r="U236" s="67"/>
      <c r="V236" s="67"/>
      <c r="W236" s="67"/>
      <c r="X236" s="67"/>
      <c r="Y236" s="68"/>
    </row>
    <row r="237" spans="2:25" x14ac:dyDescent="0.3">
      <c r="B237" s="66"/>
      <c r="C237" s="67"/>
      <c r="D237" s="67"/>
      <c r="E237" s="67"/>
      <c r="F237" s="67"/>
      <c r="G237" s="67"/>
      <c r="H237" s="67"/>
      <c r="I237" s="67"/>
      <c r="J237" s="67"/>
      <c r="K237" s="67"/>
      <c r="L237" s="67"/>
      <c r="M237" s="67"/>
      <c r="N237" s="67"/>
      <c r="O237" s="67"/>
      <c r="P237" s="67"/>
      <c r="Q237" s="67"/>
      <c r="R237" s="67"/>
      <c r="S237" s="67"/>
      <c r="T237" s="67"/>
      <c r="U237" s="67"/>
      <c r="V237" s="67"/>
      <c r="W237" s="67"/>
      <c r="X237" s="67"/>
      <c r="Y237" s="68"/>
    </row>
    <row r="238" spans="2:25" x14ac:dyDescent="0.3">
      <c r="B238" s="66"/>
      <c r="C238" s="67"/>
      <c r="D238" s="67"/>
      <c r="E238" s="67"/>
      <c r="F238" s="67"/>
      <c r="G238" s="67"/>
      <c r="H238" s="67"/>
      <c r="I238" s="67"/>
      <c r="J238" s="67"/>
      <c r="K238" s="67"/>
      <c r="L238" s="67"/>
      <c r="M238" s="67"/>
      <c r="N238" s="67"/>
      <c r="O238" s="67"/>
      <c r="P238" s="67"/>
      <c r="Q238" s="67"/>
      <c r="R238" s="67"/>
      <c r="S238" s="67"/>
      <c r="T238" s="67"/>
      <c r="U238" s="67"/>
      <c r="V238" s="67"/>
      <c r="W238" s="67"/>
      <c r="X238" s="67"/>
      <c r="Y238" s="68"/>
    </row>
    <row r="239" spans="2:25" x14ac:dyDescent="0.3">
      <c r="B239" s="66"/>
      <c r="C239" s="67"/>
      <c r="D239" s="67"/>
      <c r="E239" s="67"/>
      <c r="F239" s="67"/>
      <c r="G239" s="67"/>
      <c r="H239" s="67"/>
      <c r="I239" s="67"/>
      <c r="J239" s="67"/>
      <c r="K239" s="67"/>
      <c r="L239" s="67"/>
      <c r="M239" s="67"/>
      <c r="N239" s="67"/>
      <c r="O239" s="67"/>
      <c r="P239" s="67"/>
      <c r="Q239" s="67"/>
      <c r="R239" s="67"/>
      <c r="S239" s="67"/>
      <c r="T239" s="67"/>
      <c r="U239" s="67"/>
      <c r="V239" s="67"/>
      <c r="W239" s="67"/>
      <c r="X239" s="67"/>
      <c r="Y239" s="68"/>
    </row>
    <row r="240" spans="2:25" x14ac:dyDescent="0.3">
      <c r="B240" s="66"/>
      <c r="C240" s="67"/>
      <c r="D240" s="67"/>
      <c r="E240" s="67"/>
      <c r="F240" s="67"/>
      <c r="G240" s="67"/>
      <c r="H240" s="67"/>
      <c r="I240" s="67"/>
      <c r="J240" s="67"/>
      <c r="K240" s="67"/>
      <c r="L240" s="67"/>
      <c r="M240" s="67"/>
      <c r="N240" s="67"/>
      <c r="O240" s="67"/>
      <c r="P240" s="67"/>
      <c r="Q240" s="67"/>
      <c r="R240" s="67"/>
      <c r="S240" s="67"/>
      <c r="T240" s="67"/>
      <c r="U240" s="67"/>
      <c r="V240" s="67"/>
      <c r="W240" s="67"/>
      <c r="X240" s="67"/>
      <c r="Y240" s="68"/>
    </row>
    <row r="241" spans="2:25" ht="13.5" thickBot="1" x14ac:dyDescent="0.35">
      <c r="B241" s="70"/>
      <c r="C241" s="71"/>
      <c r="D241" s="71"/>
      <c r="E241" s="71"/>
      <c r="F241" s="71"/>
      <c r="G241" s="71"/>
      <c r="H241" s="71"/>
      <c r="I241" s="71"/>
      <c r="J241" s="71"/>
      <c r="K241" s="71"/>
      <c r="L241" s="71"/>
      <c r="M241" s="71"/>
      <c r="N241" s="71"/>
      <c r="O241" s="71"/>
      <c r="P241" s="71"/>
      <c r="Q241" s="71"/>
      <c r="R241" s="71"/>
      <c r="S241" s="71"/>
      <c r="T241" s="71"/>
      <c r="U241" s="71"/>
      <c r="V241" s="71"/>
      <c r="W241" s="71"/>
      <c r="X241" s="71"/>
      <c r="Y241" s="72"/>
    </row>
    <row r="242" spans="2:25" ht="13.5" thickTop="1" x14ac:dyDescent="0.3">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row>
    <row r="243" spans="2:25" ht="13.5" thickBot="1" x14ac:dyDescent="0.35"/>
    <row r="244" spans="2:25" ht="14" thickTop="1" thickBot="1" x14ac:dyDescent="0.35">
      <c r="B244" s="73"/>
      <c r="C244" s="74"/>
      <c r="D244" s="74"/>
      <c r="E244" s="74"/>
      <c r="F244" s="74"/>
      <c r="G244" s="74"/>
      <c r="H244" s="74"/>
      <c r="I244" s="74"/>
      <c r="J244" s="74"/>
      <c r="K244" s="74"/>
      <c r="L244" s="74"/>
      <c r="M244" s="74"/>
      <c r="N244" s="74"/>
      <c r="O244" s="74"/>
      <c r="P244" s="74"/>
      <c r="Q244" s="74"/>
      <c r="R244" s="74"/>
      <c r="S244" s="74"/>
      <c r="T244" s="74"/>
      <c r="U244" s="74"/>
      <c r="V244" s="74"/>
      <c r="W244" s="74"/>
      <c r="X244" s="75"/>
    </row>
    <row r="245" spans="2:25" ht="21.5" thickBot="1" x14ac:dyDescent="0.35">
      <c r="B245" s="76"/>
      <c r="C245" s="77"/>
      <c r="D245" s="77"/>
      <c r="E245" s="77"/>
      <c r="F245" s="711" t="str">
        <f>Analysis!A86</f>
        <v xml:space="preserve">4. Psychosocial Distress and Community Support Mechanisms </v>
      </c>
      <c r="G245" s="712"/>
      <c r="H245" s="712"/>
      <c r="I245" s="712"/>
      <c r="J245" s="712"/>
      <c r="K245" s="712"/>
      <c r="L245" s="712"/>
      <c r="M245" s="712"/>
      <c r="N245" s="712"/>
      <c r="O245" s="712"/>
      <c r="P245" s="712"/>
      <c r="Q245" s="712"/>
      <c r="R245" s="712"/>
      <c r="S245" s="713"/>
      <c r="T245" s="77"/>
      <c r="U245" s="77"/>
      <c r="V245" s="77"/>
      <c r="W245" s="77"/>
      <c r="X245" s="78"/>
    </row>
    <row r="246" spans="2:25" x14ac:dyDescent="0.3">
      <c r="B246" s="76"/>
      <c r="C246" s="77"/>
      <c r="D246" s="77"/>
      <c r="E246" s="77"/>
      <c r="F246" s="77"/>
      <c r="G246" s="77"/>
      <c r="H246" s="77"/>
      <c r="I246" s="77"/>
      <c r="J246" s="77"/>
      <c r="K246" s="77"/>
      <c r="L246" s="77"/>
      <c r="M246" s="77"/>
      <c r="N246" s="77"/>
      <c r="O246" s="77"/>
      <c r="P246" s="77"/>
      <c r="Q246" s="77"/>
      <c r="R246" s="77"/>
      <c r="S246" s="77"/>
      <c r="T246" s="77"/>
      <c r="U246" s="77"/>
      <c r="V246" s="77"/>
      <c r="W246" s="77"/>
      <c r="X246" s="78"/>
    </row>
    <row r="247" spans="2:25" x14ac:dyDescent="0.3">
      <c r="B247" s="76"/>
      <c r="C247" s="77"/>
      <c r="D247" s="77"/>
      <c r="E247" s="77"/>
      <c r="F247" s="77"/>
      <c r="G247" s="77"/>
      <c r="H247" s="77"/>
      <c r="I247" s="77"/>
      <c r="J247" s="77"/>
      <c r="K247" s="77"/>
      <c r="L247" s="77"/>
      <c r="M247" s="77"/>
      <c r="N247" s="77"/>
      <c r="O247" s="77"/>
      <c r="P247" s="77"/>
      <c r="Q247" s="77"/>
      <c r="R247" s="77"/>
      <c r="S247" s="77"/>
      <c r="T247" s="77"/>
      <c r="U247" s="77"/>
      <c r="V247" s="77"/>
      <c r="W247" s="77"/>
      <c r="X247" s="78"/>
    </row>
    <row r="248" spans="2:25" x14ac:dyDescent="0.3">
      <c r="B248" s="76"/>
      <c r="C248" s="77"/>
      <c r="D248" s="77"/>
      <c r="E248" s="77"/>
      <c r="F248" s="77"/>
      <c r="G248" s="77"/>
      <c r="H248" s="77"/>
      <c r="I248" s="77"/>
      <c r="J248" s="77"/>
      <c r="K248" s="77"/>
      <c r="L248" s="77"/>
      <c r="M248" s="77"/>
      <c r="N248" s="77"/>
      <c r="O248" s="77"/>
      <c r="P248" s="77"/>
      <c r="Q248" s="77"/>
      <c r="R248" s="77"/>
      <c r="S248" s="77"/>
      <c r="T248" s="77"/>
      <c r="U248" s="77"/>
      <c r="V248" s="77"/>
      <c r="W248" s="77"/>
      <c r="X248" s="78"/>
    </row>
    <row r="249" spans="2:25" x14ac:dyDescent="0.3">
      <c r="B249" s="76"/>
      <c r="C249" s="77"/>
      <c r="D249" s="77"/>
      <c r="E249" s="77"/>
      <c r="F249" s="77"/>
      <c r="G249" s="77"/>
      <c r="H249" s="77"/>
      <c r="I249" s="77"/>
      <c r="J249" s="77"/>
      <c r="K249" s="77"/>
      <c r="L249" s="77"/>
      <c r="M249" s="77"/>
      <c r="N249" s="77"/>
      <c r="O249" s="77"/>
      <c r="P249" s="77"/>
      <c r="Q249" s="77"/>
      <c r="R249" s="77"/>
      <c r="S249" s="77"/>
      <c r="T249" s="77"/>
      <c r="U249" s="77"/>
      <c r="V249" s="77"/>
      <c r="W249" s="77"/>
      <c r="X249" s="78"/>
    </row>
    <row r="250" spans="2:25" x14ac:dyDescent="0.3">
      <c r="B250" s="76"/>
      <c r="C250" s="77"/>
      <c r="D250" s="77"/>
      <c r="E250" s="77"/>
      <c r="F250" s="77"/>
      <c r="G250" s="77"/>
      <c r="H250" s="77"/>
      <c r="I250" s="77"/>
      <c r="J250" s="77"/>
      <c r="K250" s="77"/>
      <c r="L250" s="77"/>
      <c r="M250" s="77"/>
      <c r="N250" s="77"/>
      <c r="O250" s="77"/>
      <c r="P250" s="77"/>
      <c r="Q250" s="77"/>
      <c r="R250" s="77"/>
      <c r="S250" s="77"/>
      <c r="T250" s="77"/>
      <c r="U250" s="77"/>
      <c r="V250" s="77"/>
      <c r="W250" s="77"/>
      <c r="X250" s="78"/>
    </row>
    <row r="251" spans="2:25" x14ac:dyDescent="0.3">
      <c r="B251" s="76"/>
      <c r="C251" s="77"/>
      <c r="D251" s="77"/>
      <c r="E251" s="77"/>
      <c r="F251" s="77"/>
      <c r="G251" s="77"/>
      <c r="H251" s="77"/>
      <c r="I251" s="77"/>
      <c r="J251" s="77"/>
      <c r="K251" s="77"/>
      <c r="L251" s="77"/>
      <c r="M251" s="77"/>
      <c r="N251" s="77"/>
      <c r="O251" s="77"/>
      <c r="P251" s="77"/>
      <c r="Q251" s="77"/>
      <c r="R251" s="77"/>
      <c r="S251" s="77"/>
      <c r="T251" s="77"/>
      <c r="U251" s="77"/>
      <c r="V251" s="77"/>
      <c r="W251" s="77"/>
      <c r="X251" s="78"/>
    </row>
    <row r="252" spans="2:25" x14ac:dyDescent="0.3">
      <c r="B252" s="76"/>
      <c r="C252" s="77"/>
      <c r="D252" s="77"/>
      <c r="E252" s="77"/>
      <c r="F252" s="77"/>
      <c r="G252" s="77"/>
      <c r="H252" s="77"/>
      <c r="I252" s="77"/>
      <c r="J252" s="77"/>
      <c r="K252" s="77"/>
      <c r="L252" s="77"/>
      <c r="M252" s="77"/>
      <c r="N252" s="77"/>
      <c r="O252" s="77"/>
      <c r="P252" s="77"/>
      <c r="Q252" s="77"/>
      <c r="R252" s="77"/>
      <c r="S252" s="77"/>
      <c r="T252" s="77"/>
      <c r="U252" s="77"/>
      <c r="V252" s="77"/>
      <c r="W252" s="77"/>
      <c r="X252" s="78"/>
    </row>
    <row r="253" spans="2:25" x14ac:dyDescent="0.3">
      <c r="B253" s="76"/>
      <c r="C253" s="77"/>
      <c r="D253" s="77"/>
      <c r="E253" s="77"/>
      <c r="F253" s="77"/>
      <c r="G253" s="77"/>
      <c r="H253" s="77"/>
      <c r="I253" s="77"/>
      <c r="J253" s="77"/>
      <c r="K253" s="77"/>
      <c r="L253" s="77"/>
      <c r="M253" s="77"/>
      <c r="N253" s="77"/>
      <c r="O253" s="77"/>
      <c r="P253" s="77"/>
      <c r="Q253" s="77"/>
      <c r="R253" s="77"/>
      <c r="S253" s="77"/>
      <c r="T253" s="77"/>
      <c r="U253" s="77"/>
      <c r="V253" s="77"/>
      <c r="W253" s="77"/>
      <c r="X253" s="78"/>
    </row>
    <row r="254" spans="2:25" x14ac:dyDescent="0.3">
      <c r="B254" s="76"/>
      <c r="C254" s="77"/>
      <c r="D254" s="77"/>
      <c r="E254" s="77"/>
      <c r="F254" s="77"/>
      <c r="G254" s="77"/>
      <c r="H254" s="77"/>
      <c r="I254" s="77"/>
      <c r="J254" s="77"/>
      <c r="K254" s="77"/>
      <c r="L254" s="77"/>
      <c r="M254" s="77"/>
      <c r="N254" s="77"/>
      <c r="O254" s="77"/>
      <c r="P254" s="77"/>
      <c r="Q254" s="77"/>
      <c r="R254" s="77"/>
      <c r="S254" s="77"/>
      <c r="T254" s="77"/>
      <c r="U254" s="77"/>
      <c r="V254" s="77"/>
      <c r="W254" s="77"/>
      <c r="X254" s="78"/>
    </row>
    <row r="255" spans="2:25" x14ac:dyDescent="0.3">
      <c r="B255" s="76"/>
      <c r="C255" s="77"/>
      <c r="D255" s="77"/>
      <c r="E255" s="77"/>
      <c r="F255" s="77"/>
      <c r="G255" s="77"/>
      <c r="H255" s="77"/>
      <c r="I255" s="77"/>
      <c r="J255" s="77"/>
      <c r="K255" s="77"/>
      <c r="L255" s="77"/>
      <c r="M255" s="77"/>
      <c r="N255" s="77"/>
      <c r="O255" s="77"/>
      <c r="P255" s="77"/>
      <c r="Q255" s="77"/>
      <c r="R255" s="77"/>
      <c r="S255" s="77"/>
      <c r="T255" s="77"/>
      <c r="U255" s="77"/>
      <c r="V255" s="77"/>
      <c r="W255" s="77"/>
      <c r="X255" s="78"/>
    </row>
    <row r="256" spans="2:25" x14ac:dyDescent="0.3">
      <c r="B256" s="76"/>
      <c r="C256" s="77"/>
      <c r="D256" s="77"/>
      <c r="E256" s="77"/>
      <c r="F256" s="77"/>
      <c r="G256" s="77"/>
      <c r="H256" s="77"/>
      <c r="I256" s="77"/>
      <c r="J256" s="77"/>
      <c r="K256" s="77"/>
      <c r="L256" s="77"/>
      <c r="M256" s="77"/>
      <c r="N256" s="77"/>
      <c r="O256" s="77"/>
      <c r="P256" s="77"/>
      <c r="Q256" s="77"/>
      <c r="R256" s="77"/>
      <c r="S256" s="77"/>
      <c r="T256" s="77"/>
      <c r="U256" s="77"/>
      <c r="V256" s="77"/>
      <c r="W256" s="77"/>
      <c r="X256" s="78"/>
    </row>
    <row r="257" spans="2:24" x14ac:dyDescent="0.3">
      <c r="B257" s="76"/>
      <c r="C257" s="77"/>
      <c r="D257" s="77"/>
      <c r="E257" s="77"/>
      <c r="F257" s="77"/>
      <c r="G257" s="77"/>
      <c r="H257" s="77"/>
      <c r="I257" s="77"/>
      <c r="J257" s="77"/>
      <c r="K257" s="77"/>
      <c r="L257" s="77"/>
      <c r="M257" s="77"/>
      <c r="N257" s="77"/>
      <c r="O257" s="77"/>
      <c r="P257" s="77"/>
      <c r="Q257" s="77"/>
      <c r="R257" s="77"/>
      <c r="S257" s="77"/>
      <c r="T257" s="77"/>
      <c r="U257" s="77"/>
      <c r="V257" s="77"/>
      <c r="W257" s="77"/>
      <c r="X257" s="78"/>
    </row>
    <row r="258" spans="2:24" x14ac:dyDescent="0.3">
      <c r="B258" s="76"/>
      <c r="C258" s="77"/>
      <c r="D258" s="77"/>
      <c r="E258" s="77"/>
      <c r="F258" s="77"/>
      <c r="G258" s="77"/>
      <c r="H258" s="77"/>
      <c r="I258" s="77"/>
      <c r="J258" s="77"/>
      <c r="K258" s="77"/>
      <c r="L258" s="77"/>
      <c r="M258" s="77"/>
      <c r="N258" s="77"/>
      <c r="O258" s="77"/>
      <c r="P258" s="77"/>
      <c r="Q258" s="77"/>
      <c r="R258" s="77"/>
      <c r="S258" s="77"/>
      <c r="T258" s="77"/>
      <c r="U258" s="77"/>
      <c r="V258" s="77"/>
      <c r="W258" s="77"/>
      <c r="X258" s="78"/>
    </row>
    <row r="259" spans="2:24" x14ac:dyDescent="0.3">
      <c r="B259" s="76"/>
      <c r="C259" s="77"/>
      <c r="D259" s="77"/>
      <c r="E259" s="77"/>
      <c r="F259" s="77"/>
      <c r="G259" s="77"/>
      <c r="H259" s="77"/>
      <c r="I259" s="77"/>
      <c r="J259" s="77"/>
      <c r="K259" s="77"/>
      <c r="L259" s="77"/>
      <c r="M259" s="77"/>
      <c r="N259" s="77"/>
      <c r="O259" s="77"/>
      <c r="P259" s="77"/>
      <c r="Q259" s="77"/>
      <c r="R259" s="77"/>
      <c r="S259" s="77"/>
      <c r="T259" s="77"/>
      <c r="U259" s="77"/>
      <c r="V259" s="77"/>
      <c r="W259" s="77"/>
      <c r="X259" s="78"/>
    </row>
    <row r="260" spans="2:24" x14ac:dyDescent="0.3">
      <c r="B260" s="76"/>
      <c r="C260" s="77"/>
      <c r="D260" s="77"/>
      <c r="E260" s="77"/>
      <c r="F260" s="77"/>
      <c r="G260" s="77"/>
      <c r="H260" s="77"/>
      <c r="I260" s="77"/>
      <c r="J260" s="77"/>
      <c r="K260" s="77"/>
      <c r="L260" s="77"/>
      <c r="M260" s="77"/>
      <c r="N260" s="77"/>
      <c r="O260" s="77"/>
      <c r="P260" s="77"/>
      <c r="Q260" s="77"/>
      <c r="R260" s="77"/>
      <c r="S260" s="77"/>
      <c r="T260" s="77"/>
      <c r="U260" s="77"/>
      <c r="V260" s="77"/>
      <c r="W260" s="77"/>
      <c r="X260" s="78"/>
    </row>
    <row r="261" spans="2:24" x14ac:dyDescent="0.3">
      <c r="B261" s="76"/>
      <c r="C261" s="77"/>
      <c r="D261" s="77"/>
      <c r="E261" s="77"/>
      <c r="F261" s="77"/>
      <c r="G261" s="77"/>
      <c r="H261" s="77"/>
      <c r="I261" s="77"/>
      <c r="J261" s="77"/>
      <c r="K261" s="77"/>
      <c r="L261" s="77"/>
      <c r="M261" s="77"/>
      <c r="N261" s="77"/>
      <c r="O261" s="77"/>
      <c r="P261" s="77"/>
      <c r="Q261" s="77"/>
      <c r="R261" s="77"/>
      <c r="S261" s="77"/>
      <c r="T261" s="77"/>
      <c r="U261" s="77"/>
      <c r="V261" s="77"/>
      <c r="W261" s="77"/>
      <c r="X261" s="78"/>
    </row>
    <row r="262" spans="2:24" x14ac:dyDescent="0.3">
      <c r="B262" s="76"/>
      <c r="C262" s="77"/>
      <c r="D262" s="77"/>
      <c r="E262" s="77"/>
      <c r="F262" s="77"/>
      <c r="G262" s="77"/>
      <c r="H262" s="77"/>
      <c r="I262" s="77"/>
      <c r="J262" s="77"/>
      <c r="K262" s="77"/>
      <c r="L262" s="77"/>
      <c r="M262" s="77"/>
      <c r="N262" s="77"/>
      <c r="O262" s="77"/>
      <c r="P262" s="77"/>
      <c r="Q262" s="77"/>
      <c r="R262" s="77"/>
      <c r="S262" s="77"/>
      <c r="T262" s="77"/>
      <c r="U262" s="77"/>
      <c r="V262" s="77"/>
      <c r="W262" s="77"/>
      <c r="X262" s="78"/>
    </row>
    <row r="263" spans="2:24" x14ac:dyDescent="0.3">
      <c r="B263" s="76"/>
      <c r="C263" s="77"/>
      <c r="D263" s="77"/>
      <c r="E263" s="77"/>
      <c r="F263" s="77"/>
      <c r="G263" s="77"/>
      <c r="H263" s="77"/>
      <c r="I263" s="77"/>
      <c r="J263" s="77"/>
      <c r="K263" s="77"/>
      <c r="L263" s="77"/>
      <c r="M263" s="77"/>
      <c r="N263" s="77"/>
      <c r="O263" s="77"/>
      <c r="P263" s="77"/>
      <c r="Q263" s="77"/>
      <c r="R263" s="77"/>
      <c r="S263" s="77"/>
      <c r="T263" s="77"/>
      <c r="U263" s="77"/>
      <c r="V263" s="77"/>
      <c r="W263" s="77"/>
      <c r="X263" s="78"/>
    </row>
    <row r="264" spans="2:24" x14ac:dyDescent="0.3">
      <c r="B264" s="76"/>
      <c r="C264" s="77"/>
      <c r="D264" s="77"/>
      <c r="E264" s="77"/>
      <c r="F264" s="77"/>
      <c r="G264" s="77"/>
      <c r="H264" s="77"/>
      <c r="I264" s="77"/>
      <c r="J264" s="77"/>
      <c r="K264" s="77"/>
      <c r="L264" s="77"/>
      <c r="M264" s="77"/>
      <c r="N264" s="77"/>
      <c r="O264" s="77"/>
      <c r="P264" s="77"/>
      <c r="Q264" s="77"/>
      <c r="R264" s="77"/>
      <c r="S264" s="77"/>
      <c r="T264" s="77"/>
      <c r="U264" s="77"/>
      <c r="V264" s="77"/>
      <c r="W264" s="77"/>
      <c r="X264" s="78"/>
    </row>
    <row r="265" spans="2:24" x14ac:dyDescent="0.3">
      <c r="B265" s="76"/>
      <c r="C265" s="77"/>
      <c r="D265" s="77"/>
      <c r="E265" s="77"/>
      <c r="F265" s="77"/>
      <c r="G265" s="77"/>
      <c r="H265" s="77"/>
      <c r="I265" s="77"/>
      <c r="J265" s="77"/>
      <c r="K265" s="77"/>
      <c r="L265" s="77"/>
      <c r="M265" s="77"/>
      <c r="N265" s="77"/>
      <c r="O265" s="77"/>
      <c r="P265" s="77"/>
      <c r="Q265" s="77"/>
      <c r="R265" s="77"/>
      <c r="S265" s="77"/>
      <c r="T265" s="77"/>
      <c r="U265" s="77"/>
      <c r="V265" s="77"/>
      <c r="W265" s="77"/>
      <c r="X265" s="78"/>
    </row>
    <row r="266" spans="2:24" x14ac:dyDescent="0.3">
      <c r="B266" s="76"/>
      <c r="C266" s="77"/>
      <c r="D266" s="77"/>
      <c r="E266" s="77"/>
      <c r="F266" s="77"/>
      <c r="G266" s="77"/>
      <c r="H266" s="77"/>
      <c r="I266" s="77"/>
      <c r="J266" s="77"/>
      <c r="K266" s="77"/>
      <c r="L266" s="77"/>
      <c r="M266" s="77"/>
      <c r="N266" s="77"/>
      <c r="O266" s="77"/>
      <c r="P266" s="77"/>
      <c r="Q266" s="77"/>
      <c r="R266" s="77"/>
      <c r="S266" s="77"/>
      <c r="T266" s="77"/>
      <c r="U266" s="77"/>
      <c r="V266" s="77"/>
      <c r="W266" s="77"/>
      <c r="X266" s="78"/>
    </row>
    <row r="267" spans="2:24" x14ac:dyDescent="0.3">
      <c r="B267" s="76"/>
      <c r="C267" s="77"/>
      <c r="D267" s="77"/>
      <c r="E267" s="77"/>
      <c r="F267" s="77"/>
      <c r="G267" s="77"/>
      <c r="H267" s="77"/>
      <c r="I267" s="77"/>
      <c r="J267" s="77"/>
      <c r="K267" s="77"/>
      <c r="L267" s="77"/>
      <c r="M267" s="77"/>
      <c r="N267" s="77"/>
      <c r="O267" s="77"/>
      <c r="P267" s="77"/>
      <c r="Q267" s="77"/>
      <c r="R267" s="77"/>
      <c r="S267" s="77"/>
      <c r="T267" s="77"/>
      <c r="U267" s="77"/>
      <c r="V267" s="77"/>
      <c r="W267" s="77"/>
      <c r="X267" s="78"/>
    </row>
    <row r="268" spans="2:24" x14ac:dyDescent="0.3">
      <c r="B268" s="76"/>
      <c r="C268" s="77"/>
      <c r="D268" s="77"/>
      <c r="E268" s="77"/>
      <c r="F268" s="77"/>
      <c r="G268" s="77"/>
      <c r="H268" s="77"/>
      <c r="I268" s="77"/>
      <c r="J268" s="77"/>
      <c r="K268" s="77"/>
      <c r="L268" s="77"/>
      <c r="M268" s="77"/>
      <c r="N268" s="77"/>
      <c r="O268" s="77"/>
      <c r="P268" s="77"/>
      <c r="Q268" s="77"/>
      <c r="R268" s="77"/>
      <c r="S268" s="77"/>
      <c r="T268" s="77"/>
      <c r="U268" s="77"/>
      <c r="V268" s="77"/>
      <c r="W268" s="77"/>
      <c r="X268" s="78"/>
    </row>
    <row r="269" spans="2:24" x14ac:dyDescent="0.3">
      <c r="B269" s="76"/>
      <c r="C269" s="77"/>
      <c r="D269" s="77"/>
      <c r="E269" s="77"/>
      <c r="F269" s="77"/>
      <c r="G269" s="77"/>
      <c r="H269" s="77"/>
      <c r="I269" s="77"/>
      <c r="J269" s="77"/>
      <c r="K269" s="77"/>
      <c r="L269" s="77"/>
      <c r="M269" s="77"/>
      <c r="N269" s="77"/>
      <c r="O269" s="77"/>
      <c r="P269" s="77"/>
      <c r="Q269" s="77"/>
      <c r="R269" s="77"/>
      <c r="S269" s="77"/>
      <c r="T269" s="77"/>
      <c r="U269" s="77"/>
      <c r="V269" s="77"/>
      <c r="W269" s="77"/>
      <c r="X269" s="78"/>
    </row>
    <row r="270" spans="2:24" x14ac:dyDescent="0.3">
      <c r="B270" s="76"/>
      <c r="C270" s="77"/>
      <c r="D270" s="77"/>
      <c r="E270" s="77"/>
      <c r="F270" s="77"/>
      <c r="G270" s="77"/>
      <c r="H270" s="77"/>
      <c r="I270" s="77"/>
      <c r="J270" s="77"/>
      <c r="K270" s="77"/>
      <c r="L270" s="77"/>
      <c r="M270" s="77"/>
      <c r="N270" s="77"/>
      <c r="O270" s="77"/>
      <c r="P270" s="77"/>
      <c r="Q270" s="77"/>
      <c r="R270" s="77"/>
      <c r="S270" s="77"/>
      <c r="T270" s="77"/>
      <c r="U270" s="77"/>
      <c r="V270" s="77"/>
      <c r="W270" s="77"/>
      <c r="X270" s="78"/>
    </row>
    <row r="271" spans="2:24" x14ac:dyDescent="0.3">
      <c r="B271" s="76"/>
      <c r="C271" s="77"/>
      <c r="D271" s="77"/>
      <c r="E271" s="77"/>
      <c r="F271" s="77"/>
      <c r="G271" s="77"/>
      <c r="H271" s="77"/>
      <c r="I271" s="77"/>
      <c r="J271" s="77"/>
      <c r="K271" s="77"/>
      <c r="L271" s="77"/>
      <c r="M271" s="77"/>
      <c r="N271" s="77"/>
      <c r="O271" s="77"/>
      <c r="P271" s="77"/>
      <c r="Q271" s="77"/>
      <c r="R271" s="77"/>
      <c r="S271" s="77"/>
      <c r="T271" s="77"/>
      <c r="U271" s="77"/>
      <c r="V271" s="77"/>
      <c r="W271" s="77"/>
      <c r="X271" s="78"/>
    </row>
    <row r="272" spans="2:24" x14ac:dyDescent="0.3">
      <c r="B272" s="76"/>
      <c r="C272" s="77"/>
      <c r="D272" s="77"/>
      <c r="E272" s="77"/>
      <c r="F272" s="77"/>
      <c r="G272" s="77"/>
      <c r="H272" s="77"/>
      <c r="I272" s="77"/>
      <c r="J272" s="77"/>
      <c r="K272" s="77"/>
      <c r="L272" s="77"/>
      <c r="M272" s="77"/>
      <c r="N272" s="77"/>
      <c r="O272" s="77"/>
      <c r="P272" s="77"/>
      <c r="Q272" s="77"/>
      <c r="R272" s="77"/>
      <c r="S272" s="77"/>
      <c r="T272" s="77"/>
      <c r="U272" s="77"/>
      <c r="V272" s="77"/>
      <c r="W272" s="77"/>
      <c r="X272" s="78"/>
    </row>
    <row r="273" spans="2:24" x14ac:dyDescent="0.3">
      <c r="B273" s="76"/>
      <c r="C273" s="77"/>
      <c r="D273" s="77"/>
      <c r="E273" s="77"/>
      <c r="F273" s="77"/>
      <c r="G273" s="77"/>
      <c r="H273" s="77"/>
      <c r="I273" s="77"/>
      <c r="J273" s="77"/>
      <c r="K273" s="77"/>
      <c r="L273" s="77"/>
      <c r="M273" s="77"/>
      <c r="N273" s="77"/>
      <c r="O273" s="77"/>
      <c r="P273" s="77"/>
      <c r="Q273" s="77"/>
      <c r="R273" s="77"/>
      <c r="S273" s="77"/>
      <c r="T273" s="77"/>
      <c r="U273" s="77"/>
      <c r="V273" s="77"/>
      <c r="W273" s="77"/>
      <c r="X273" s="78"/>
    </row>
    <row r="274" spans="2:24" x14ac:dyDescent="0.3">
      <c r="B274" s="76"/>
      <c r="C274" s="77"/>
      <c r="D274" s="77"/>
      <c r="E274" s="77"/>
      <c r="F274" s="77"/>
      <c r="G274" s="77"/>
      <c r="H274" s="77"/>
      <c r="I274" s="77"/>
      <c r="J274" s="77"/>
      <c r="K274" s="77"/>
      <c r="L274" s="77"/>
      <c r="M274" s="77"/>
      <c r="N274" s="77"/>
      <c r="O274" s="77"/>
      <c r="P274" s="77"/>
      <c r="Q274" s="77"/>
      <c r="R274" s="77"/>
      <c r="S274" s="77"/>
      <c r="T274" s="77"/>
      <c r="U274" s="77"/>
      <c r="V274" s="77"/>
      <c r="W274" s="77"/>
      <c r="X274" s="78"/>
    </row>
    <row r="275" spans="2:24" x14ac:dyDescent="0.3">
      <c r="B275" s="76"/>
      <c r="C275" s="77"/>
      <c r="D275" s="77"/>
      <c r="E275" s="77"/>
      <c r="F275" s="77"/>
      <c r="G275" s="77"/>
      <c r="H275" s="77"/>
      <c r="I275" s="77"/>
      <c r="J275" s="77"/>
      <c r="K275" s="77"/>
      <c r="L275" s="77"/>
      <c r="M275" s="77"/>
      <c r="N275" s="77"/>
      <c r="O275" s="77"/>
      <c r="P275" s="77"/>
      <c r="Q275" s="77"/>
      <c r="R275" s="77"/>
      <c r="S275" s="77"/>
      <c r="T275" s="77"/>
      <c r="U275" s="77"/>
      <c r="V275" s="77"/>
      <c r="W275" s="77"/>
      <c r="X275" s="78"/>
    </row>
    <row r="276" spans="2:24" x14ac:dyDescent="0.3">
      <c r="B276" s="76"/>
      <c r="C276" s="77"/>
      <c r="D276" s="77"/>
      <c r="E276" s="77"/>
      <c r="F276" s="77"/>
      <c r="G276" s="77"/>
      <c r="H276" s="77"/>
      <c r="I276" s="77"/>
      <c r="J276" s="77"/>
      <c r="K276" s="77"/>
      <c r="L276" s="77"/>
      <c r="M276" s="77"/>
      <c r="N276" s="77"/>
      <c r="O276" s="77"/>
      <c r="P276" s="77"/>
      <c r="Q276" s="77"/>
      <c r="R276" s="77"/>
      <c r="S276" s="77"/>
      <c r="T276" s="77"/>
      <c r="U276" s="77"/>
      <c r="V276" s="77"/>
      <c r="W276" s="77"/>
      <c r="X276" s="78"/>
    </row>
    <row r="277" spans="2:24" x14ac:dyDescent="0.3">
      <c r="B277" s="76"/>
      <c r="C277" s="77"/>
      <c r="D277" s="77"/>
      <c r="E277" s="77"/>
      <c r="F277" s="77"/>
      <c r="G277" s="77"/>
      <c r="H277" s="77"/>
      <c r="I277" s="77"/>
      <c r="J277" s="77"/>
      <c r="K277" s="77"/>
      <c r="L277" s="77"/>
      <c r="M277" s="77"/>
      <c r="N277" s="77"/>
      <c r="O277" s="77"/>
      <c r="P277" s="77"/>
      <c r="Q277" s="77"/>
      <c r="R277" s="77"/>
      <c r="S277" s="77"/>
      <c r="T277" s="77"/>
      <c r="U277" s="77"/>
      <c r="V277" s="77"/>
      <c r="W277" s="77"/>
      <c r="X277" s="78"/>
    </row>
    <row r="278" spans="2:24" x14ac:dyDescent="0.3">
      <c r="B278" s="76"/>
      <c r="C278" s="77"/>
      <c r="D278" s="77"/>
      <c r="E278" s="77"/>
      <c r="F278" s="77"/>
      <c r="G278" s="77"/>
      <c r="H278" s="77"/>
      <c r="I278" s="77"/>
      <c r="J278" s="77"/>
      <c r="K278" s="77"/>
      <c r="L278" s="77"/>
      <c r="M278" s="77"/>
      <c r="N278" s="77"/>
      <c r="O278" s="77"/>
      <c r="P278" s="77"/>
      <c r="Q278" s="77"/>
      <c r="R278" s="77"/>
      <c r="S278" s="77"/>
      <c r="T278" s="77"/>
      <c r="U278" s="77"/>
      <c r="V278" s="77"/>
      <c r="W278" s="77"/>
      <c r="X278" s="78"/>
    </row>
    <row r="279" spans="2:24" x14ac:dyDescent="0.3">
      <c r="B279" s="76"/>
      <c r="C279" s="77"/>
      <c r="D279" s="77"/>
      <c r="E279" s="77"/>
      <c r="F279" s="77"/>
      <c r="G279" s="77"/>
      <c r="H279" s="77"/>
      <c r="I279" s="77"/>
      <c r="J279" s="77"/>
      <c r="K279" s="77"/>
      <c r="L279" s="77"/>
      <c r="M279" s="77"/>
      <c r="N279" s="77"/>
      <c r="O279" s="77"/>
      <c r="P279" s="77"/>
      <c r="Q279" s="77"/>
      <c r="R279" s="77"/>
      <c r="S279" s="77"/>
      <c r="T279" s="77"/>
      <c r="U279" s="77"/>
      <c r="V279" s="77"/>
      <c r="W279" s="77"/>
      <c r="X279" s="78"/>
    </row>
    <row r="280" spans="2:24" x14ac:dyDescent="0.3">
      <c r="B280" s="76"/>
      <c r="C280" s="77"/>
      <c r="D280" s="77"/>
      <c r="E280" s="77"/>
      <c r="F280" s="77"/>
      <c r="G280" s="77"/>
      <c r="H280" s="77"/>
      <c r="I280" s="77"/>
      <c r="J280" s="77"/>
      <c r="K280" s="77"/>
      <c r="L280" s="77"/>
      <c r="M280" s="77"/>
      <c r="N280" s="77"/>
      <c r="O280" s="77"/>
      <c r="P280" s="77"/>
      <c r="Q280" s="77"/>
      <c r="R280" s="77"/>
      <c r="S280" s="77"/>
      <c r="T280" s="77"/>
      <c r="U280" s="77"/>
      <c r="V280" s="77"/>
      <c r="W280" s="77"/>
      <c r="X280" s="78"/>
    </row>
    <row r="281" spans="2:24" x14ac:dyDescent="0.3">
      <c r="B281" s="76"/>
      <c r="C281" s="77"/>
      <c r="D281" s="77"/>
      <c r="E281" s="77"/>
      <c r="F281" s="77"/>
      <c r="G281" s="77"/>
      <c r="H281" s="77"/>
      <c r="I281" s="77"/>
      <c r="J281" s="77"/>
      <c r="K281" s="77"/>
      <c r="L281" s="77"/>
      <c r="M281" s="77"/>
      <c r="N281" s="77"/>
      <c r="O281" s="77"/>
      <c r="P281" s="77"/>
      <c r="Q281" s="77"/>
      <c r="R281" s="77"/>
      <c r="S281" s="77"/>
      <c r="T281" s="77"/>
      <c r="U281" s="77"/>
      <c r="V281" s="77"/>
      <c r="W281" s="77"/>
      <c r="X281" s="78"/>
    </row>
    <row r="282" spans="2:24" x14ac:dyDescent="0.3">
      <c r="B282" s="76"/>
      <c r="C282" s="77"/>
      <c r="D282" s="77"/>
      <c r="E282" s="77"/>
      <c r="F282" s="77"/>
      <c r="G282" s="77"/>
      <c r="H282" s="77"/>
      <c r="I282" s="77"/>
      <c r="J282" s="77"/>
      <c r="K282" s="77"/>
      <c r="L282" s="77"/>
      <c r="M282" s="77"/>
      <c r="N282" s="77"/>
      <c r="O282" s="77"/>
      <c r="P282" s="77"/>
      <c r="Q282" s="77"/>
      <c r="R282" s="77"/>
      <c r="S282" s="77"/>
      <c r="T282" s="77"/>
      <c r="U282" s="77"/>
      <c r="V282" s="77"/>
      <c r="W282" s="77"/>
      <c r="X282" s="78"/>
    </row>
    <row r="283" spans="2:24" x14ac:dyDescent="0.3">
      <c r="B283" s="76"/>
      <c r="C283" s="77"/>
      <c r="D283" s="77"/>
      <c r="E283" s="77"/>
      <c r="F283" s="77"/>
      <c r="G283" s="77"/>
      <c r="H283" s="77"/>
      <c r="I283" s="77"/>
      <c r="J283" s="77"/>
      <c r="K283" s="77"/>
      <c r="L283" s="77"/>
      <c r="M283" s="77"/>
      <c r="N283" s="77"/>
      <c r="O283" s="77"/>
      <c r="P283" s="77"/>
      <c r="Q283" s="77"/>
      <c r="R283" s="77"/>
      <c r="S283" s="77"/>
      <c r="T283" s="77"/>
      <c r="U283" s="77"/>
      <c r="V283" s="77"/>
      <c r="W283" s="77"/>
      <c r="X283" s="78"/>
    </row>
    <row r="284" spans="2:24" x14ac:dyDescent="0.3">
      <c r="B284" s="76"/>
      <c r="C284" s="77"/>
      <c r="D284" s="77"/>
      <c r="E284" s="77"/>
      <c r="F284" s="77"/>
      <c r="G284" s="77"/>
      <c r="H284" s="77"/>
      <c r="I284" s="77"/>
      <c r="J284" s="77"/>
      <c r="K284" s="77"/>
      <c r="L284" s="77"/>
      <c r="M284" s="77"/>
      <c r="N284" s="77"/>
      <c r="O284" s="77"/>
      <c r="P284" s="77"/>
      <c r="Q284" s="77"/>
      <c r="R284" s="77"/>
      <c r="S284" s="77"/>
      <c r="T284" s="77"/>
      <c r="U284" s="77"/>
      <c r="V284" s="77"/>
      <c r="W284" s="77"/>
      <c r="X284" s="78"/>
    </row>
    <row r="285" spans="2:24" x14ac:dyDescent="0.3">
      <c r="B285" s="76"/>
      <c r="C285" s="77"/>
      <c r="D285" s="77"/>
      <c r="E285" s="77"/>
      <c r="F285" s="77"/>
      <c r="G285" s="77"/>
      <c r="H285" s="77"/>
      <c r="I285" s="77"/>
      <c r="J285" s="77"/>
      <c r="K285" s="77"/>
      <c r="L285" s="77"/>
      <c r="M285" s="77"/>
      <c r="N285" s="77"/>
      <c r="O285" s="77"/>
      <c r="P285" s="77"/>
      <c r="Q285" s="77"/>
      <c r="R285" s="77"/>
      <c r="S285" s="77"/>
      <c r="T285" s="77"/>
      <c r="U285" s="77"/>
      <c r="V285" s="77"/>
      <c r="W285" s="77"/>
      <c r="X285" s="78"/>
    </row>
    <row r="286" spans="2:24" x14ac:dyDescent="0.3">
      <c r="B286" s="76"/>
      <c r="C286" s="77"/>
      <c r="D286" s="77"/>
      <c r="E286" s="77"/>
      <c r="F286" s="77"/>
      <c r="G286" s="77"/>
      <c r="H286" s="77"/>
      <c r="I286" s="77"/>
      <c r="J286" s="77"/>
      <c r="K286" s="77"/>
      <c r="L286" s="77"/>
      <c r="M286" s="77"/>
      <c r="N286" s="77"/>
      <c r="O286" s="77"/>
      <c r="P286" s="77"/>
      <c r="Q286" s="77"/>
      <c r="R286" s="77"/>
      <c r="S286" s="77"/>
      <c r="T286" s="77"/>
      <c r="U286" s="77"/>
      <c r="V286" s="77"/>
      <c r="W286" s="77"/>
      <c r="X286" s="78"/>
    </row>
    <row r="287" spans="2:24" x14ac:dyDescent="0.3">
      <c r="B287" s="76"/>
      <c r="C287" s="77"/>
      <c r="D287" s="77"/>
      <c r="E287" s="77"/>
      <c r="F287" s="77"/>
      <c r="G287" s="77"/>
      <c r="H287" s="77"/>
      <c r="I287" s="77"/>
      <c r="J287" s="77"/>
      <c r="K287" s="77"/>
      <c r="L287" s="77"/>
      <c r="M287" s="77"/>
      <c r="N287" s="77"/>
      <c r="O287" s="77"/>
      <c r="P287" s="77"/>
      <c r="Q287" s="77"/>
      <c r="R287" s="77"/>
      <c r="S287" s="77"/>
      <c r="T287" s="77"/>
      <c r="U287" s="77"/>
      <c r="V287" s="77"/>
      <c r="W287" s="77"/>
      <c r="X287" s="78"/>
    </row>
    <row r="288" spans="2:24" x14ac:dyDescent="0.3">
      <c r="B288" s="76"/>
      <c r="C288" s="77"/>
      <c r="D288" s="77"/>
      <c r="E288" s="77"/>
      <c r="F288" s="77"/>
      <c r="G288" s="77"/>
      <c r="H288" s="77"/>
      <c r="I288" s="77"/>
      <c r="J288" s="77"/>
      <c r="K288" s="77"/>
      <c r="L288" s="77"/>
      <c r="M288" s="77"/>
      <c r="N288" s="77"/>
      <c r="O288" s="77"/>
      <c r="P288" s="77"/>
      <c r="Q288" s="77"/>
      <c r="R288" s="77"/>
      <c r="S288" s="77"/>
      <c r="T288" s="77"/>
      <c r="U288" s="77"/>
      <c r="V288" s="77"/>
      <c r="W288" s="77"/>
      <c r="X288" s="78"/>
    </row>
    <row r="289" spans="2:24" x14ac:dyDescent="0.3">
      <c r="B289" s="76"/>
      <c r="C289" s="77"/>
      <c r="D289" s="77"/>
      <c r="E289" s="77"/>
      <c r="F289" s="77"/>
      <c r="G289" s="77"/>
      <c r="H289" s="77"/>
      <c r="I289" s="77"/>
      <c r="J289" s="77"/>
      <c r="K289" s="77"/>
      <c r="L289" s="77"/>
      <c r="M289" s="77"/>
      <c r="N289" s="77"/>
      <c r="O289" s="77"/>
      <c r="P289" s="77"/>
      <c r="Q289" s="77"/>
      <c r="R289" s="77"/>
      <c r="S289" s="77"/>
      <c r="T289" s="77"/>
      <c r="U289" s="77"/>
      <c r="V289" s="77"/>
      <c r="W289" s="77"/>
      <c r="X289" s="78"/>
    </row>
    <row r="290" spans="2:24" x14ac:dyDescent="0.3">
      <c r="B290" s="76"/>
      <c r="C290" s="77"/>
      <c r="D290" s="77"/>
      <c r="E290" s="77"/>
      <c r="F290" s="77"/>
      <c r="G290" s="77"/>
      <c r="H290" s="77"/>
      <c r="I290" s="77"/>
      <c r="J290" s="77"/>
      <c r="K290" s="77"/>
      <c r="L290" s="77"/>
      <c r="M290" s="77"/>
      <c r="N290" s="77"/>
      <c r="O290" s="77"/>
      <c r="P290" s="77"/>
      <c r="Q290" s="77"/>
      <c r="R290" s="77"/>
      <c r="S290" s="77"/>
      <c r="T290" s="77"/>
      <c r="U290" s="77"/>
      <c r="V290" s="77"/>
      <c r="W290" s="77"/>
      <c r="X290" s="78"/>
    </row>
    <row r="291" spans="2:24" x14ac:dyDescent="0.3">
      <c r="B291" s="76"/>
      <c r="C291" s="77"/>
      <c r="D291" s="77"/>
      <c r="E291" s="77"/>
      <c r="F291" s="77"/>
      <c r="G291" s="77"/>
      <c r="H291" s="77"/>
      <c r="I291" s="77"/>
      <c r="J291" s="77"/>
      <c r="K291" s="77"/>
      <c r="L291" s="77"/>
      <c r="M291" s="77"/>
      <c r="N291" s="77"/>
      <c r="O291" s="77"/>
      <c r="P291" s="77"/>
      <c r="Q291" s="77"/>
      <c r="R291" s="77"/>
      <c r="S291" s="77"/>
      <c r="T291" s="77"/>
      <c r="U291" s="77"/>
      <c r="V291" s="77"/>
      <c r="W291" s="77"/>
      <c r="X291" s="78"/>
    </row>
    <row r="292" spans="2:24" x14ac:dyDescent="0.3">
      <c r="B292" s="76"/>
      <c r="C292" s="77"/>
      <c r="D292" s="77"/>
      <c r="E292" s="77"/>
      <c r="F292" s="77"/>
      <c r="G292" s="77"/>
      <c r="H292" s="77"/>
      <c r="I292" s="77"/>
      <c r="J292" s="77"/>
      <c r="K292" s="77"/>
      <c r="L292" s="77"/>
      <c r="M292" s="77"/>
      <c r="N292" s="77"/>
      <c r="O292" s="77"/>
      <c r="P292" s="77"/>
      <c r="Q292" s="77"/>
      <c r="R292" s="77"/>
      <c r="S292" s="77"/>
      <c r="T292" s="77"/>
      <c r="U292" s="77"/>
      <c r="V292" s="77"/>
      <c r="W292" s="77"/>
      <c r="X292" s="78"/>
    </row>
    <row r="293" spans="2:24" x14ac:dyDescent="0.3">
      <c r="B293" s="76"/>
      <c r="C293" s="77"/>
      <c r="D293" s="77"/>
      <c r="E293" s="77"/>
      <c r="F293" s="77"/>
      <c r="G293" s="77"/>
      <c r="H293" s="77"/>
      <c r="I293" s="77"/>
      <c r="J293" s="77"/>
      <c r="K293" s="77"/>
      <c r="L293" s="77"/>
      <c r="M293" s="77"/>
      <c r="N293" s="77"/>
      <c r="O293" s="77"/>
      <c r="P293" s="77"/>
      <c r="Q293" s="77"/>
      <c r="R293" s="77"/>
      <c r="S293" s="77"/>
      <c r="T293" s="77"/>
      <c r="U293" s="77"/>
      <c r="V293" s="77"/>
      <c r="W293" s="77"/>
      <c r="X293" s="78"/>
    </row>
    <row r="294" spans="2:24" x14ac:dyDescent="0.3">
      <c r="B294" s="76"/>
      <c r="C294" s="77"/>
      <c r="D294" s="77"/>
      <c r="E294" s="77"/>
      <c r="F294" s="77"/>
      <c r="G294" s="77"/>
      <c r="H294" s="77"/>
      <c r="I294" s="77"/>
      <c r="J294" s="77"/>
      <c r="K294" s="77"/>
      <c r="L294" s="77"/>
      <c r="M294" s="77"/>
      <c r="N294" s="77"/>
      <c r="O294" s="77"/>
      <c r="P294" s="77"/>
      <c r="Q294" s="77"/>
      <c r="R294" s="77"/>
      <c r="S294" s="77"/>
      <c r="T294" s="77"/>
      <c r="U294" s="77"/>
      <c r="V294" s="77"/>
      <c r="W294" s="77"/>
      <c r="X294" s="78"/>
    </row>
    <row r="295" spans="2:24" x14ac:dyDescent="0.3">
      <c r="B295" s="76"/>
      <c r="C295" s="77"/>
      <c r="D295" s="77"/>
      <c r="E295" s="77"/>
      <c r="F295" s="77"/>
      <c r="G295" s="77"/>
      <c r="H295" s="77"/>
      <c r="I295" s="77"/>
      <c r="J295" s="77"/>
      <c r="K295" s="77"/>
      <c r="L295" s="77"/>
      <c r="M295" s="77"/>
      <c r="N295" s="77"/>
      <c r="O295" s="77"/>
      <c r="P295" s="77"/>
      <c r="Q295" s="77"/>
      <c r="R295" s="77"/>
      <c r="S295" s="77"/>
      <c r="T295" s="77"/>
      <c r="U295" s="77"/>
      <c r="V295" s="77"/>
      <c r="W295" s="77"/>
      <c r="X295" s="78"/>
    </row>
    <row r="296" spans="2:24" x14ac:dyDescent="0.3">
      <c r="B296" s="76"/>
      <c r="C296" s="77"/>
      <c r="D296" s="77"/>
      <c r="E296" s="77"/>
      <c r="F296" s="77"/>
      <c r="G296" s="77"/>
      <c r="H296" s="77"/>
      <c r="I296" s="77"/>
      <c r="J296" s="77"/>
      <c r="K296" s="77"/>
      <c r="L296" s="77"/>
      <c r="M296" s="77"/>
      <c r="N296" s="77"/>
      <c r="O296" s="77"/>
      <c r="P296" s="77"/>
      <c r="Q296" s="77"/>
      <c r="R296" s="77"/>
      <c r="S296" s="77"/>
      <c r="T296" s="77"/>
      <c r="U296" s="77"/>
      <c r="V296" s="77"/>
      <c r="W296" s="77"/>
      <c r="X296" s="78"/>
    </row>
    <row r="297" spans="2:24" x14ac:dyDescent="0.3">
      <c r="B297" s="76"/>
      <c r="C297" s="77"/>
      <c r="D297" s="77"/>
      <c r="E297" s="77"/>
      <c r="F297" s="77"/>
      <c r="G297" s="77"/>
      <c r="H297" s="77"/>
      <c r="I297" s="77"/>
      <c r="J297" s="77"/>
      <c r="K297" s="77"/>
      <c r="L297" s="77"/>
      <c r="M297" s="77"/>
      <c r="N297" s="77"/>
      <c r="O297" s="77"/>
      <c r="P297" s="77"/>
      <c r="Q297" s="77"/>
      <c r="R297" s="77"/>
      <c r="S297" s="77"/>
      <c r="T297" s="77"/>
      <c r="U297" s="77"/>
      <c r="V297" s="77"/>
      <c r="W297" s="77"/>
      <c r="X297" s="78"/>
    </row>
    <row r="298" spans="2:24" x14ac:dyDescent="0.3">
      <c r="B298" s="76"/>
      <c r="C298" s="77"/>
      <c r="D298" s="77"/>
      <c r="E298" s="77"/>
      <c r="F298" s="77"/>
      <c r="G298" s="77"/>
      <c r="H298" s="77"/>
      <c r="I298" s="77"/>
      <c r="J298" s="77"/>
      <c r="K298" s="77"/>
      <c r="L298" s="77"/>
      <c r="M298" s="77"/>
      <c r="N298" s="77"/>
      <c r="O298" s="77"/>
      <c r="P298" s="77"/>
      <c r="Q298" s="77"/>
      <c r="R298" s="77"/>
      <c r="S298" s="77"/>
      <c r="T298" s="77"/>
      <c r="U298" s="77"/>
      <c r="V298" s="77"/>
      <c r="W298" s="77"/>
      <c r="X298" s="78"/>
    </row>
    <row r="299" spans="2:24" x14ac:dyDescent="0.3">
      <c r="B299" s="76"/>
      <c r="C299" s="77"/>
      <c r="D299" s="77"/>
      <c r="E299" s="77"/>
      <c r="F299" s="77"/>
      <c r="G299" s="77"/>
      <c r="H299" s="77"/>
      <c r="I299" s="77"/>
      <c r="J299" s="77"/>
      <c r="K299" s="77"/>
      <c r="L299" s="77"/>
      <c r="M299" s="77"/>
      <c r="N299" s="77"/>
      <c r="O299" s="77"/>
      <c r="P299" s="77"/>
      <c r="Q299" s="77"/>
      <c r="R299" s="77"/>
      <c r="S299" s="77"/>
      <c r="T299" s="77"/>
      <c r="U299" s="77"/>
      <c r="V299" s="77"/>
      <c r="W299" s="77"/>
      <c r="X299" s="78"/>
    </row>
    <row r="300" spans="2:24" x14ac:dyDescent="0.3">
      <c r="B300" s="76"/>
      <c r="C300" s="77"/>
      <c r="D300" s="77"/>
      <c r="E300" s="77"/>
      <c r="F300" s="77"/>
      <c r="G300" s="77"/>
      <c r="H300" s="77"/>
      <c r="I300" s="77"/>
      <c r="J300" s="77"/>
      <c r="K300" s="77"/>
      <c r="L300" s="77"/>
      <c r="M300" s="77"/>
      <c r="N300" s="77"/>
      <c r="O300" s="77"/>
      <c r="P300" s="77"/>
      <c r="Q300" s="77"/>
      <c r="R300" s="77"/>
      <c r="S300" s="77"/>
      <c r="T300" s="77"/>
      <c r="U300" s="77"/>
      <c r="V300" s="77"/>
      <c r="W300" s="77"/>
      <c r="X300" s="78"/>
    </row>
    <row r="301" spans="2:24" x14ac:dyDescent="0.3">
      <c r="B301" s="76"/>
      <c r="C301" s="77"/>
      <c r="D301" s="77"/>
      <c r="E301" s="77"/>
      <c r="F301" s="77"/>
      <c r="G301" s="77"/>
      <c r="H301" s="77"/>
      <c r="I301" s="77"/>
      <c r="J301" s="77"/>
      <c r="K301" s="77"/>
      <c r="L301" s="77"/>
      <c r="M301" s="77"/>
      <c r="N301" s="77"/>
      <c r="O301" s="77"/>
      <c r="P301" s="77"/>
      <c r="Q301" s="77"/>
      <c r="R301" s="77"/>
      <c r="S301" s="77"/>
      <c r="T301" s="77"/>
      <c r="U301" s="77"/>
      <c r="V301" s="77"/>
      <c r="W301" s="77"/>
      <c r="X301" s="78"/>
    </row>
    <row r="302" spans="2:24" x14ac:dyDescent="0.3">
      <c r="B302" s="76"/>
      <c r="C302" s="77"/>
      <c r="D302" s="77"/>
      <c r="E302" s="77"/>
      <c r="F302" s="77"/>
      <c r="G302" s="77"/>
      <c r="H302" s="77"/>
      <c r="I302" s="77"/>
      <c r="J302" s="77"/>
      <c r="K302" s="77"/>
      <c r="L302" s="77"/>
      <c r="M302" s="77"/>
      <c r="N302" s="77"/>
      <c r="O302" s="77"/>
      <c r="P302" s="77"/>
      <c r="Q302" s="77"/>
      <c r="R302" s="77"/>
      <c r="S302" s="77"/>
      <c r="T302" s="77"/>
      <c r="U302" s="77"/>
      <c r="V302" s="77"/>
      <c r="W302" s="77"/>
      <c r="X302" s="78"/>
    </row>
    <row r="303" spans="2:24" x14ac:dyDescent="0.3">
      <c r="B303" s="76"/>
      <c r="C303" s="77"/>
      <c r="D303" s="77"/>
      <c r="E303" s="77"/>
      <c r="F303" s="77"/>
      <c r="G303" s="77"/>
      <c r="H303" s="77"/>
      <c r="I303" s="77"/>
      <c r="J303" s="77"/>
      <c r="K303" s="77"/>
      <c r="L303" s="77"/>
      <c r="M303" s="77"/>
      <c r="N303" s="77"/>
      <c r="O303" s="77"/>
      <c r="P303" s="77"/>
      <c r="Q303" s="77"/>
      <c r="R303" s="77"/>
      <c r="S303" s="77"/>
      <c r="T303" s="77"/>
      <c r="U303" s="77"/>
      <c r="V303" s="77"/>
      <c r="W303" s="77"/>
      <c r="X303" s="78"/>
    </row>
    <row r="304" spans="2:24" x14ac:dyDescent="0.3">
      <c r="B304" s="76"/>
      <c r="C304" s="77"/>
      <c r="D304" s="77"/>
      <c r="E304" s="77"/>
      <c r="F304" s="77"/>
      <c r="G304" s="77"/>
      <c r="H304" s="77"/>
      <c r="I304" s="77"/>
      <c r="J304" s="77"/>
      <c r="K304" s="77"/>
      <c r="L304" s="77"/>
      <c r="M304" s="77"/>
      <c r="N304" s="77"/>
      <c r="O304" s="77"/>
      <c r="P304" s="77"/>
      <c r="Q304" s="77"/>
      <c r="R304" s="77"/>
      <c r="S304" s="77"/>
      <c r="T304" s="77"/>
      <c r="U304" s="77"/>
      <c r="V304" s="77"/>
      <c r="W304" s="77"/>
      <c r="X304" s="78"/>
    </row>
    <row r="305" spans="2:24" x14ac:dyDescent="0.3">
      <c r="B305" s="76"/>
      <c r="C305" s="77"/>
      <c r="D305" s="77"/>
      <c r="E305" s="77"/>
      <c r="F305" s="77"/>
      <c r="G305" s="77"/>
      <c r="H305" s="77"/>
      <c r="I305" s="77"/>
      <c r="J305" s="77"/>
      <c r="K305" s="77"/>
      <c r="L305" s="77"/>
      <c r="M305" s="77"/>
      <c r="N305" s="77"/>
      <c r="O305" s="77"/>
      <c r="P305" s="77"/>
      <c r="Q305" s="77"/>
      <c r="R305" s="77"/>
      <c r="S305" s="77"/>
      <c r="T305" s="77"/>
      <c r="U305" s="77"/>
      <c r="V305" s="77"/>
      <c r="W305" s="77"/>
      <c r="X305" s="78"/>
    </row>
    <row r="306" spans="2:24" x14ac:dyDescent="0.3">
      <c r="B306" s="76"/>
      <c r="C306" s="77"/>
      <c r="D306" s="77"/>
      <c r="E306" s="77"/>
      <c r="F306" s="77"/>
      <c r="G306" s="77"/>
      <c r="H306" s="77"/>
      <c r="I306" s="77"/>
      <c r="J306" s="77"/>
      <c r="K306" s="77"/>
      <c r="L306" s="77"/>
      <c r="M306" s="77"/>
      <c r="N306" s="77"/>
      <c r="O306" s="77"/>
      <c r="P306" s="77"/>
      <c r="Q306" s="77"/>
      <c r="R306" s="77"/>
      <c r="S306" s="77"/>
      <c r="T306" s="77"/>
      <c r="U306" s="77"/>
      <c r="V306" s="77"/>
      <c r="W306" s="77"/>
      <c r="X306" s="78"/>
    </row>
    <row r="307" spans="2:24" x14ac:dyDescent="0.3">
      <c r="B307" s="76"/>
      <c r="C307" s="77"/>
      <c r="D307" s="77"/>
      <c r="E307" s="77"/>
      <c r="F307" s="77"/>
      <c r="G307" s="77"/>
      <c r="H307" s="77"/>
      <c r="I307" s="77"/>
      <c r="J307" s="77"/>
      <c r="K307" s="77"/>
      <c r="L307" s="77"/>
      <c r="M307" s="77"/>
      <c r="N307" s="77"/>
      <c r="O307" s="77"/>
      <c r="P307" s="77"/>
      <c r="Q307" s="77"/>
      <c r="R307" s="77"/>
      <c r="S307" s="77"/>
      <c r="T307" s="77"/>
      <c r="U307" s="77"/>
      <c r="V307" s="77"/>
      <c r="W307" s="77"/>
      <c r="X307" s="78"/>
    </row>
    <row r="308" spans="2:24" x14ac:dyDescent="0.3">
      <c r="B308" s="76"/>
      <c r="C308" s="77"/>
      <c r="D308" s="77"/>
      <c r="E308" s="77"/>
      <c r="F308" s="77"/>
      <c r="G308" s="77"/>
      <c r="H308" s="77"/>
      <c r="I308" s="77"/>
      <c r="J308" s="77"/>
      <c r="K308" s="77"/>
      <c r="L308" s="77"/>
      <c r="M308" s="77"/>
      <c r="N308" s="77"/>
      <c r="O308" s="77"/>
      <c r="P308" s="77"/>
      <c r="Q308" s="77"/>
      <c r="R308" s="77"/>
      <c r="S308" s="77"/>
      <c r="T308" s="77"/>
      <c r="U308" s="77"/>
      <c r="V308" s="77"/>
      <c r="W308" s="77"/>
      <c r="X308" s="78"/>
    </row>
    <row r="309" spans="2:24" x14ac:dyDescent="0.3">
      <c r="B309" s="76"/>
      <c r="C309" s="77"/>
      <c r="D309" s="77"/>
      <c r="E309" s="77"/>
      <c r="F309" s="77"/>
      <c r="G309" s="77"/>
      <c r="H309" s="77"/>
      <c r="I309" s="77"/>
      <c r="J309" s="77"/>
      <c r="K309" s="77"/>
      <c r="L309" s="77"/>
      <c r="M309" s="77"/>
      <c r="N309" s="77"/>
      <c r="O309" s="77"/>
      <c r="P309" s="77"/>
      <c r="Q309" s="77"/>
      <c r="R309" s="77"/>
      <c r="S309" s="77"/>
      <c r="T309" s="77"/>
      <c r="U309" s="77"/>
      <c r="V309" s="77"/>
      <c r="W309" s="77"/>
      <c r="X309" s="78"/>
    </row>
    <row r="310" spans="2:24" x14ac:dyDescent="0.3">
      <c r="B310" s="76"/>
      <c r="C310" s="77"/>
      <c r="D310" s="77"/>
      <c r="E310" s="77"/>
      <c r="F310" s="77"/>
      <c r="G310" s="77"/>
      <c r="H310" s="77"/>
      <c r="I310" s="77"/>
      <c r="J310" s="77"/>
      <c r="K310" s="77"/>
      <c r="L310" s="77"/>
      <c r="M310" s="77"/>
      <c r="N310" s="77"/>
      <c r="O310" s="77"/>
      <c r="P310" s="77"/>
      <c r="Q310" s="77"/>
      <c r="R310" s="77"/>
      <c r="S310" s="77"/>
      <c r="T310" s="77"/>
      <c r="U310" s="77"/>
      <c r="V310" s="77"/>
      <c r="W310" s="77"/>
      <c r="X310" s="78"/>
    </row>
    <row r="311" spans="2:24" x14ac:dyDescent="0.3">
      <c r="B311" s="76"/>
      <c r="C311" s="77"/>
      <c r="D311" s="77"/>
      <c r="E311" s="77"/>
      <c r="F311" s="77"/>
      <c r="G311" s="77"/>
      <c r="H311" s="77"/>
      <c r="I311" s="77"/>
      <c r="J311" s="77"/>
      <c r="K311" s="77"/>
      <c r="L311" s="77"/>
      <c r="M311" s="77"/>
      <c r="N311" s="77"/>
      <c r="O311" s="77"/>
      <c r="P311" s="77"/>
      <c r="Q311" s="77"/>
      <c r="R311" s="77"/>
      <c r="S311" s="77"/>
      <c r="T311" s="77"/>
      <c r="U311" s="77"/>
      <c r="V311" s="77"/>
      <c r="W311" s="77"/>
      <c r="X311" s="78"/>
    </row>
    <row r="312" spans="2:24" x14ac:dyDescent="0.3">
      <c r="B312" s="76"/>
      <c r="C312" s="77"/>
      <c r="D312" s="77"/>
      <c r="E312" s="77"/>
      <c r="F312" s="77"/>
      <c r="G312" s="77"/>
      <c r="H312" s="77"/>
      <c r="I312" s="77"/>
      <c r="J312" s="77"/>
      <c r="K312" s="77"/>
      <c r="L312" s="77"/>
      <c r="M312" s="77"/>
      <c r="N312" s="77"/>
      <c r="O312" s="77"/>
      <c r="P312" s="77"/>
      <c r="Q312" s="77"/>
      <c r="R312" s="77"/>
      <c r="S312" s="77"/>
      <c r="T312" s="77"/>
      <c r="U312" s="77"/>
      <c r="V312" s="77"/>
      <c r="W312" s="77"/>
      <c r="X312" s="78"/>
    </row>
    <row r="313" spans="2:24" x14ac:dyDescent="0.3">
      <c r="B313" s="76"/>
      <c r="C313" s="77"/>
      <c r="D313" s="77"/>
      <c r="E313" s="77"/>
      <c r="F313" s="77"/>
      <c r="G313" s="77"/>
      <c r="H313" s="77"/>
      <c r="I313" s="77"/>
      <c r="J313" s="77"/>
      <c r="K313" s="77"/>
      <c r="L313" s="77"/>
      <c r="M313" s="77"/>
      <c r="N313" s="77"/>
      <c r="O313" s="77"/>
      <c r="P313" s="77"/>
      <c r="Q313" s="77"/>
      <c r="R313" s="77"/>
      <c r="S313" s="77"/>
      <c r="T313" s="77"/>
      <c r="U313" s="77"/>
      <c r="V313" s="77"/>
      <c r="W313" s="77"/>
      <c r="X313" s="78"/>
    </row>
    <row r="314" spans="2:24" x14ac:dyDescent="0.3">
      <c r="B314" s="76"/>
      <c r="C314" s="77"/>
      <c r="D314" s="77"/>
      <c r="E314" s="77"/>
      <c r="F314" s="77"/>
      <c r="G314" s="77"/>
      <c r="H314" s="77"/>
      <c r="I314" s="77"/>
      <c r="J314" s="77"/>
      <c r="K314" s="77"/>
      <c r="L314" s="77"/>
      <c r="M314" s="77"/>
      <c r="N314" s="77"/>
      <c r="O314" s="77"/>
      <c r="P314" s="77"/>
      <c r="Q314" s="77"/>
      <c r="R314" s="77"/>
      <c r="S314" s="77"/>
      <c r="T314" s="77"/>
      <c r="U314" s="77"/>
      <c r="V314" s="77"/>
      <c r="W314" s="77"/>
      <c r="X314" s="78"/>
    </row>
    <row r="315" spans="2:24" x14ac:dyDescent="0.3">
      <c r="B315" s="76"/>
      <c r="C315" s="77"/>
      <c r="D315" s="77"/>
      <c r="E315" s="77"/>
      <c r="F315" s="77"/>
      <c r="G315" s="77"/>
      <c r="H315" s="77"/>
      <c r="I315" s="77"/>
      <c r="J315" s="77"/>
      <c r="K315" s="77"/>
      <c r="L315" s="77"/>
      <c r="M315" s="77"/>
      <c r="N315" s="77"/>
      <c r="O315" s="77"/>
      <c r="P315" s="77"/>
      <c r="Q315" s="77"/>
      <c r="R315" s="77"/>
      <c r="S315" s="77"/>
      <c r="T315" s="77"/>
      <c r="U315" s="77"/>
      <c r="V315" s="77"/>
      <c r="W315" s="77"/>
      <c r="X315" s="78"/>
    </row>
    <row r="316" spans="2:24" x14ac:dyDescent="0.3">
      <c r="B316" s="76"/>
      <c r="C316" s="77"/>
      <c r="D316" s="77"/>
      <c r="E316" s="77"/>
      <c r="F316" s="77"/>
      <c r="G316" s="77"/>
      <c r="H316" s="77"/>
      <c r="I316" s="77"/>
      <c r="J316" s="77"/>
      <c r="K316" s="77"/>
      <c r="L316" s="77"/>
      <c r="M316" s="77"/>
      <c r="N316" s="77"/>
      <c r="O316" s="77"/>
      <c r="P316" s="77"/>
      <c r="Q316" s="77"/>
      <c r="R316" s="77"/>
      <c r="S316" s="77"/>
      <c r="T316" s="77"/>
      <c r="U316" s="77"/>
      <c r="V316" s="77"/>
      <c r="W316" s="77"/>
      <c r="X316" s="78"/>
    </row>
    <row r="317" spans="2:24" x14ac:dyDescent="0.3">
      <c r="B317" s="76"/>
      <c r="C317" s="77"/>
      <c r="D317" s="77"/>
      <c r="E317" s="77"/>
      <c r="F317" s="77"/>
      <c r="G317" s="77"/>
      <c r="H317" s="77"/>
      <c r="I317" s="77"/>
      <c r="J317" s="77"/>
      <c r="K317" s="77"/>
      <c r="L317" s="77"/>
      <c r="M317" s="77"/>
      <c r="N317" s="77"/>
      <c r="O317" s="77"/>
      <c r="P317" s="77"/>
      <c r="Q317" s="77"/>
      <c r="R317" s="77"/>
      <c r="S317" s="77"/>
      <c r="T317" s="77"/>
      <c r="U317" s="77"/>
      <c r="V317" s="77"/>
      <c r="W317" s="77"/>
      <c r="X317" s="78"/>
    </row>
    <row r="318" spans="2:24" x14ac:dyDescent="0.3">
      <c r="B318" s="76"/>
      <c r="C318" s="77"/>
      <c r="D318" s="77"/>
      <c r="E318" s="77"/>
      <c r="F318" s="77"/>
      <c r="G318" s="77"/>
      <c r="H318" s="77"/>
      <c r="I318" s="77"/>
      <c r="J318" s="77"/>
      <c r="K318" s="77"/>
      <c r="L318" s="77"/>
      <c r="M318" s="77"/>
      <c r="N318" s="77"/>
      <c r="O318" s="77"/>
      <c r="P318" s="77"/>
      <c r="Q318" s="77"/>
      <c r="R318" s="77"/>
      <c r="S318" s="77"/>
      <c r="T318" s="77"/>
      <c r="U318" s="77"/>
      <c r="V318" s="77"/>
      <c r="W318" s="77"/>
      <c r="X318" s="78"/>
    </row>
    <row r="319" spans="2:24" x14ac:dyDescent="0.3">
      <c r="B319" s="76"/>
      <c r="C319" s="77"/>
      <c r="D319" s="77"/>
      <c r="E319" s="77"/>
      <c r="F319" s="77"/>
      <c r="G319" s="77"/>
      <c r="H319" s="77"/>
      <c r="I319" s="77"/>
      <c r="J319" s="77"/>
      <c r="K319" s="77"/>
      <c r="L319" s="77"/>
      <c r="M319" s="77"/>
      <c r="N319" s="77"/>
      <c r="O319" s="77"/>
      <c r="P319" s="77"/>
      <c r="Q319" s="77"/>
      <c r="R319" s="77"/>
      <c r="S319" s="77"/>
      <c r="T319" s="77"/>
      <c r="U319" s="77"/>
      <c r="V319" s="77"/>
      <c r="W319" s="77"/>
      <c r="X319" s="78"/>
    </row>
    <row r="320" spans="2:24" x14ac:dyDescent="0.3">
      <c r="B320" s="76"/>
      <c r="C320" s="77"/>
      <c r="D320" s="77"/>
      <c r="E320" s="77"/>
      <c r="F320" s="77"/>
      <c r="G320" s="77"/>
      <c r="H320" s="77"/>
      <c r="I320" s="77"/>
      <c r="J320" s="77"/>
      <c r="K320" s="77"/>
      <c r="L320" s="77"/>
      <c r="M320" s="77"/>
      <c r="N320" s="77"/>
      <c r="O320" s="77"/>
      <c r="P320" s="77"/>
      <c r="Q320" s="77"/>
      <c r="R320" s="77"/>
      <c r="S320" s="77"/>
      <c r="T320" s="77"/>
      <c r="U320" s="77"/>
      <c r="V320" s="77"/>
      <c r="W320" s="77"/>
      <c r="X320" s="78"/>
    </row>
    <row r="321" spans="2:24" x14ac:dyDescent="0.3">
      <c r="B321" s="76"/>
      <c r="C321" s="77"/>
      <c r="D321" s="77"/>
      <c r="E321" s="77"/>
      <c r="F321" s="77"/>
      <c r="G321" s="77"/>
      <c r="H321" s="77"/>
      <c r="I321" s="77"/>
      <c r="J321" s="77"/>
      <c r="K321" s="77"/>
      <c r="L321" s="77"/>
      <c r="M321" s="77"/>
      <c r="N321" s="77"/>
      <c r="O321" s="77"/>
      <c r="P321" s="77"/>
      <c r="Q321" s="77"/>
      <c r="R321" s="77"/>
      <c r="S321" s="77"/>
      <c r="T321" s="77"/>
      <c r="U321" s="77"/>
      <c r="V321" s="77"/>
      <c r="W321" s="77"/>
      <c r="X321" s="78"/>
    </row>
    <row r="322" spans="2:24" x14ac:dyDescent="0.3">
      <c r="B322" s="76"/>
      <c r="C322" s="77"/>
      <c r="D322" s="77"/>
      <c r="E322" s="77"/>
      <c r="F322" s="77"/>
      <c r="G322" s="77"/>
      <c r="H322" s="77"/>
      <c r="I322" s="77"/>
      <c r="J322" s="77"/>
      <c r="K322" s="77"/>
      <c r="L322" s="77"/>
      <c r="M322" s="77"/>
      <c r="N322" s="77"/>
      <c r="O322" s="77"/>
      <c r="P322" s="77"/>
      <c r="Q322" s="77"/>
      <c r="R322" s="77"/>
      <c r="S322" s="77"/>
      <c r="T322" s="77"/>
      <c r="U322" s="77"/>
      <c r="V322" s="77"/>
      <c r="W322" s="77"/>
      <c r="X322" s="78"/>
    </row>
    <row r="323" spans="2:24" x14ac:dyDescent="0.3">
      <c r="B323" s="76"/>
      <c r="C323" s="77"/>
      <c r="D323" s="77"/>
      <c r="E323" s="77"/>
      <c r="F323" s="77"/>
      <c r="G323" s="77"/>
      <c r="H323" s="77"/>
      <c r="I323" s="77"/>
      <c r="J323" s="77"/>
      <c r="K323" s="77"/>
      <c r="L323" s="77"/>
      <c r="M323" s="77"/>
      <c r="N323" s="77"/>
      <c r="O323" s="77"/>
      <c r="P323" s="77"/>
      <c r="Q323" s="77"/>
      <c r="R323" s="77"/>
      <c r="S323" s="77"/>
      <c r="T323" s="77"/>
      <c r="U323" s="77"/>
      <c r="V323" s="77"/>
      <c r="W323" s="77"/>
      <c r="X323" s="78"/>
    </row>
    <row r="324" spans="2:24" x14ac:dyDescent="0.3">
      <c r="B324" s="76"/>
      <c r="C324" s="77"/>
      <c r="D324" s="77"/>
      <c r="E324" s="77"/>
      <c r="F324" s="77"/>
      <c r="G324" s="77"/>
      <c r="H324" s="77"/>
      <c r="I324" s="77"/>
      <c r="J324" s="77"/>
      <c r="K324" s="77"/>
      <c r="L324" s="77"/>
      <c r="M324" s="77"/>
      <c r="N324" s="77"/>
      <c r="O324" s="77"/>
      <c r="P324" s="77"/>
      <c r="Q324" s="77"/>
      <c r="R324" s="77"/>
      <c r="S324" s="77"/>
      <c r="T324" s="77"/>
      <c r="U324" s="77"/>
      <c r="V324" s="77"/>
      <c r="W324" s="77"/>
      <c r="X324" s="78"/>
    </row>
    <row r="325" spans="2:24" x14ac:dyDescent="0.3">
      <c r="B325" s="76"/>
      <c r="C325" s="77"/>
      <c r="D325" s="77"/>
      <c r="E325" s="77"/>
      <c r="F325" s="77"/>
      <c r="G325" s="77"/>
      <c r="H325" s="77"/>
      <c r="I325" s="77"/>
      <c r="J325" s="77"/>
      <c r="K325" s="77"/>
      <c r="L325" s="77"/>
      <c r="M325" s="77"/>
      <c r="N325" s="77"/>
      <c r="O325" s="77"/>
      <c r="P325" s="77"/>
      <c r="Q325" s="77"/>
      <c r="R325" s="77"/>
      <c r="S325" s="77"/>
      <c r="T325" s="77"/>
      <c r="U325" s="77"/>
      <c r="V325" s="77"/>
      <c r="W325" s="77"/>
      <c r="X325" s="78"/>
    </row>
    <row r="326" spans="2:24" x14ac:dyDescent="0.3">
      <c r="B326" s="76"/>
      <c r="C326" s="77"/>
      <c r="D326" s="77"/>
      <c r="E326" s="77"/>
      <c r="F326" s="77"/>
      <c r="G326" s="77"/>
      <c r="H326" s="77"/>
      <c r="I326" s="77"/>
      <c r="J326" s="77"/>
      <c r="K326" s="77"/>
      <c r="L326" s="77"/>
      <c r="M326" s="77"/>
      <c r="N326" s="77"/>
      <c r="O326" s="77"/>
      <c r="P326" s="77"/>
      <c r="Q326" s="77"/>
      <c r="R326" s="77"/>
      <c r="S326" s="77"/>
      <c r="T326" s="77"/>
      <c r="U326" s="77"/>
      <c r="V326" s="77"/>
      <c r="W326" s="77"/>
      <c r="X326" s="78"/>
    </row>
    <row r="327" spans="2:24" x14ac:dyDescent="0.3">
      <c r="B327" s="76"/>
      <c r="C327" s="77"/>
      <c r="D327" s="77"/>
      <c r="E327" s="77"/>
      <c r="F327" s="77"/>
      <c r="G327" s="77"/>
      <c r="H327" s="77"/>
      <c r="I327" s="77"/>
      <c r="J327" s="77"/>
      <c r="K327" s="77"/>
      <c r="L327" s="77"/>
      <c r="M327" s="77"/>
      <c r="N327" s="77"/>
      <c r="O327" s="77"/>
      <c r="P327" s="77"/>
      <c r="Q327" s="77"/>
      <c r="R327" s="77"/>
      <c r="S327" s="77"/>
      <c r="T327" s="77"/>
      <c r="U327" s="77"/>
      <c r="V327" s="77"/>
      <c r="W327" s="77"/>
      <c r="X327" s="78"/>
    </row>
    <row r="328" spans="2:24" x14ac:dyDescent="0.3">
      <c r="B328" s="76"/>
      <c r="C328" s="77"/>
      <c r="D328" s="77"/>
      <c r="E328" s="77"/>
      <c r="F328" s="77"/>
      <c r="G328" s="77"/>
      <c r="H328" s="77"/>
      <c r="I328" s="77"/>
      <c r="J328" s="77"/>
      <c r="K328" s="77"/>
      <c r="L328" s="77"/>
      <c r="M328" s="77"/>
      <c r="N328" s="77"/>
      <c r="O328" s="77"/>
      <c r="P328" s="77"/>
      <c r="Q328" s="77"/>
      <c r="R328" s="77"/>
      <c r="S328" s="77"/>
      <c r="T328" s="77"/>
      <c r="U328" s="77"/>
      <c r="V328" s="77"/>
      <c r="W328" s="77"/>
      <c r="X328" s="78"/>
    </row>
    <row r="329" spans="2:24" x14ac:dyDescent="0.3">
      <c r="B329" s="76"/>
      <c r="C329" s="77"/>
      <c r="D329" s="77"/>
      <c r="E329" s="77"/>
      <c r="F329" s="77"/>
      <c r="G329" s="77"/>
      <c r="H329" s="77"/>
      <c r="I329" s="77"/>
      <c r="J329" s="77"/>
      <c r="K329" s="77"/>
      <c r="L329" s="77"/>
      <c r="M329" s="77"/>
      <c r="N329" s="77"/>
      <c r="O329" s="77"/>
      <c r="P329" s="77"/>
      <c r="Q329" s="77"/>
      <c r="R329" s="77"/>
      <c r="S329" s="77"/>
      <c r="T329" s="77"/>
      <c r="U329" s="77"/>
      <c r="V329" s="77"/>
      <c r="W329" s="77"/>
      <c r="X329" s="78"/>
    </row>
    <row r="330" spans="2:24" x14ac:dyDescent="0.3">
      <c r="B330" s="76"/>
      <c r="C330" s="77"/>
      <c r="D330" s="77"/>
      <c r="E330" s="77"/>
      <c r="F330" s="77"/>
      <c r="G330" s="77"/>
      <c r="H330" s="77"/>
      <c r="I330" s="77"/>
      <c r="J330" s="77"/>
      <c r="K330" s="77"/>
      <c r="L330" s="77"/>
      <c r="M330" s="77"/>
      <c r="N330" s="77"/>
      <c r="O330" s="77"/>
      <c r="P330" s="77"/>
      <c r="Q330" s="77"/>
      <c r="R330" s="77"/>
      <c r="S330" s="77"/>
      <c r="T330" s="77"/>
      <c r="U330" s="77"/>
      <c r="V330" s="77"/>
      <c r="W330" s="77"/>
      <c r="X330" s="78"/>
    </row>
    <row r="331" spans="2:24" x14ac:dyDescent="0.3">
      <c r="B331" s="76"/>
      <c r="C331" s="77"/>
      <c r="D331" s="77"/>
      <c r="E331" s="77"/>
      <c r="F331" s="77"/>
      <c r="G331" s="77"/>
      <c r="H331" s="77"/>
      <c r="I331" s="77"/>
      <c r="J331" s="77"/>
      <c r="K331" s="77"/>
      <c r="L331" s="77"/>
      <c r="M331" s="77"/>
      <c r="N331" s="77"/>
      <c r="O331" s="77"/>
      <c r="P331" s="77"/>
      <c r="Q331" s="77"/>
      <c r="R331" s="77"/>
      <c r="S331" s="77"/>
      <c r="T331" s="77"/>
      <c r="U331" s="77"/>
      <c r="V331" s="77"/>
      <c r="W331" s="77"/>
      <c r="X331" s="78"/>
    </row>
    <row r="332" spans="2:24" x14ac:dyDescent="0.3">
      <c r="B332" s="76"/>
      <c r="C332" s="77"/>
      <c r="D332" s="77"/>
      <c r="E332" s="77"/>
      <c r="F332" s="77"/>
      <c r="G332" s="77"/>
      <c r="H332" s="77"/>
      <c r="I332" s="77"/>
      <c r="J332" s="77"/>
      <c r="K332" s="77"/>
      <c r="L332" s="77"/>
      <c r="M332" s="77"/>
      <c r="N332" s="77"/>
      <c r="O332" s="77"/>
      <c r="P332" s="77"/>
      <c r="Q332" s="77"/>
      <c r="R332" s="77"/>
      <c r="S332" s="77"/>
      <c r="T332" s="77"/>
      <c r="U332" s="77"/>
      <c r="V332" s="77"/>
      <c r="W332" s="77"/>
      <c r="X332" s="78"/>
    </row>
    <row r="333" spans="2:24" x14ac:dyDescent="0.3">
      <c r="B333" s="76"/>
      <c r="C333" s="77"/>
      <c r="D333" s="77"/>
      <c r="E333" s="77"/>
      <c r="F333" s="77"/>
      <c r="G333" s="77"/>
      <c r="H333" s="77"/>
      <c r="I333" s="77"/>
      <c r="J333" s="77"/>
      <c r="K333" s="77"/>
      <c r="L333" s="77"/>
      <c r="M333" s="77"/>
      <c r="N333" s="77"/>
      <c r="O333" s="77"/>
      <c r="P333" s="77"/>
      <c r="Q333" s="77"/>
      <c r="R333" s="77"/>
      <c r="S333" s="77"/>
      <c r="T333" s="77"/>
      <c r="U333" s="77"/>
      <c r="V333" s="77"/>
      <c r="W333" s="77"/>
      <c r="X333" s="78"/>
    </row>
    <row r="334" spans="2:24" x14ac:dyDescent="0.3">
      <c r="B334" s="76"/>
      <c r="C334" s="77"/>
      <c r="D334" s="77"/>
      <c r="E334" s="77"/>
      <c r="F334" s="77"/>
      <c r="G334" s="77"/>
      <c r="H334" s="77"/>
      <c r="I334" s="77"/>
      <c r="J334" s="77"/>
      <c r="K334" s="77"/>
      <c r="L334" s="77"/>
      <c r="M334" s="77"/>
      <c r="N334" s="77"/>
      <c r="O334" s="77"/>
      <c r="P334" s="77"/>
      <c r="Q334" s="77"/>
      <c r="R334" s="77"/>
      <c r="S334" s="77"/>
      <c r="T334" s="77"/>
      <c r="U334" s="77"/>
      <c r="V334" s="77"/>
      <c r="W334" s="77"/>
      <c r="X334" s="78"/>
    </row>
    <row r="335" spans="2:24" x14ac:dyDescent="0.3">
      <c r="B335" s="76"/>
      <c r="C335" s="77"/>
      <c r="D335" s="77"/>
      <c r="E335" s="77"/>
      <c r="F335" s="77"/>
      <c r="G335" s="77"/>
      <c r="H335" s="77"/>
      <c r="I335" s="77"/>
      <c r="J335" s="77"/>
      <c r="K335" s="77"/>
      <c r="L335" s="77"/>
      <c r="M335" s="77"/>
      <c r="N335" s="77"/>
      <c r="O335" s="77"/>
      <c r="P335" s="77"/>
      <c r="Q335" s="77"/>
      <c r="R335" s="77"/>
      <c r="S335" s="77"/>
      <c r="T335" s="77"/>
      <c r="U335" s="77"/>
      <c r="V335" s="77"/>
      <c r="W335" s="77"/>
      <c r="X335" s="78"/>
    </row>
    <row r="336" spans="2:24" x14ac:dyDescent="0.3">
      <c r="B336" s="76"/>
      <c r="C336" s="77"/>
      <c r="D336" s="77"/>
      <c r="E336" s="77"/>
      <c r="F336" s="77"/>
      <c r="G336" s="77"/>
      <c r="H336" s="77"/>
      <c r="I336" s="77"/>
      <c r="J336" s="77"/>
      <c r="K336" s="77"/>
      <c r="L336" s="77"/>
      <c r="M336" s="77"/>
      <c r="N336" s="77"/>
      <c r="O336" s="77"/>
      <c r="P336" s="77"/>
      <c r="Q336" s="77"/>
      <c r="R336" s="77"/>
      <c r="S336" s="77"/>
      <c r="T336" s="77"/>
      <c r="U336" s="77"/>
      <c r="V336" s="77"/>
      <c r="W336" s="77"/>
      <c r="X336" s="78"/>
    </row>
    <row r="337" spans="2:24" x14ac:dyDescent="0.3">
      <c r="B337" s="76"/>
      <c r="C337" s="77"/>
      <c r="D337" s="77"/>
      <c r="E337" s="77"/>
      <c r="F337" s="77"/>
      <c r="G337" s="77"/>
      <c r="H337" s="77"/>
      <c r="I337" s="77"/>
      <c r="J337" s="77"/>
      <c r="K337" s="77"/>
      <c r="L337" s="77"/>
      <c r="M337" s="77"/>
      <c r="N337" s="77"/>
      <c r="O337" s="77"/>
      <c r="P337" s="77"/>
      <c r="Q337" s="77"/>
      <c r="R337" s="77"/>
      <c r="S337" s="77"/>
      <c r="T337" s="77"/>
      <c r="U337" s="77"/>
      <c r="V337" s="77"/>
      <c r="W337" s="77"/>
      <c r="X337" s="78"/>
    </row>
    <row r="338" spans="2:24" x14ac:dyDescent="0.3">
      <c r="B338" s="76"/>
      <c r="C338" s="77"/>
      <c r="D338" s="77"/>
      <c r="E338" s="77"/>
      <c r="F338" s="77"/>
      <c r="G338" s="77"/>
      <c r="H338" s="77"/>
      <c r="I338" s="77"/>
      <c r="J338" s="77"/>
      <c r="K338" s="77"/>
      <c r="L338" s="77"/>
      <c r="M338" s="77"/>
      <c r="N338" s="77"/>
      <c r="O338" s="77"/>
      <c r="P338" s="77"/>
      <c r="Q338" s="77"/>
      <c r="R338" s="77"/>
      <c r="S338" s="77"/>
      <c r="T338" s="77"/>
      <c r="U338" s="77"/>
      <c r="V338" s="77"/>
      <c r="W338" s="77"/>
      <c r="X338" s="78"/>
    </row>
    <row r="339" spans="2:24" x14ac:dyDescent="0.3">
      <c r="B339" s="76"/>
      <c r="C339" s="77"/>
      <c r="D339" s="77"/>
      <c r="E339" s="77"/>
      <c r="F339" s="77"/>
      <c r="G339" s="77"/>
      <c r="H339" s="77"/>
      <c r="I339" s="77"/>
      <c r="J339" s="77"/>
      <c r="K339" s="77"/>
      <c r="L339" s="77"/>
      <c r="M339" s="77"/>
      <c r="N339" s="77"/>
      <c r="O339" s="77"/>
      <c r="P339" s="77"/>
      <c r="Q339" s="77"/>
      <c r="R339" s="77"/>
      <c r="S339" s="77"/>
      <c r="T339" s="77"/>
      <c r="U339" s="77"/>
      <c r="V339" s="77"/>
      <c r="W339" s="77"/>
      <c r="X339" s="78"/>
    </row>
    <row r="340" spans="2:24" x14ac:dyDescent="0.3">
      <c r="B340" s="76"/>
      <c r="C340" s="77"/>
      <c r="D340" s="77"/>
      <c r="E340" s="77"/>
      <c r="F340" s="77"/>
      <c r="G340" s="77"/>
      <c r="H340" s="77"/>
      <c r="I340" s="77"/>
      <c r="J340" s="77"/>
      <c r="K340" s="77"/>
      <c r="L340" s="77"/>
      <c r="M340" s="77"/>
      <c r="N340" s="77"/>
      <c r="O340" s="77"/>
      <c r="P340" s="77"/>
      <c r="Q340" s="77"/>
      <c r="R340" s="77"/>
      <c r="S340" s="77"/>
      <c r="T340" s="77"/>
      <c r="U340" s="77"/>
      <c r="V340" s="77"/>
      <c r="W340" s="77"/>
      <c r="X340" s="78"/>
    </row>
    <row r="341" spans="2:24" x14ac:dyDescent="0.3">
      <c r="B341" s="76"/>
      <c r="C341" s="77"/>
      <c r="D341" s="77"/>
      <c r="E341" s="77"/>
      <c r="F341" s="77"/>
      <c r="G341" s="77"/>
      <c r="H341" s="77"/>
      <c r="I341" s="77"/>
      <c r="J341" s="77"/>
      <c r="K341" s="77"/>
      <c r="L341" s="77"/>
      <c r="M341" s="77"/>
      <c r="N341" s="77"/>
      <c r="O341" s="77"/>
      <c r="P341" s="77"/>
      <c r="Q341" s="77"/>
      <c r="R341" s="77"/>
      <c r="S341" s="77"/>
      <c r="T341" s="77"/>
      <c r="U341" s="77"/>
      <c r="V341" s="77"/>
      <c r="W341" s="77"/>
      <c r="X341" s="78"/>
    </row>
    <row r="342" spans="2:24" x14ac:dyDescent="0.3">
      <c r="B342" s="76"/>
      <c r="C342" s="77"/>
      <c r="D342" s="77"/>
      <c r="E342" s="77"/>
      <c r="F342" s="77"/>
      <c r="G342" s="77"/>
      <c r="H342" s="77"/>
      <c r="I342" s="77"/>
      <c r="J342" s="77"/>
      <c r="K342" s="77"/>
      <c r="L342" s="77"/>
      <c r="M342" s="77"/>
      <c r="N342" s="77"/>
      <c r="O342" s="77"/>
      <c r="P342" s="77"/>
      <c r="Q342" s="77"/>
      <c r="R342" s="77"/>
      <c r="S342" s="77"/>
      <c r="T342" s="77"/>
      <c r="U342" s="77"/>
      <c r="V342" s="77"/>
      <c r="W342" s="77"/>
      <c r="X342" s="78"/>
    </row>
    <row r="343" spans="2:24" x14ac:dyDescent="0.3">
      <c r="B343" s="76"/>
      <c r="C343" s="77"/>
      <c r="D343" s="77"/>
      <c r="E343" s="77"/>
      <c r="F343" s="77"/>
      <c r="G343" s="77"/>
      <c r="H343" s="77"/>
      <c r="I343" s="77"/>
      <c r="J343" s="77"/>
      <c r="K343" s="77"/>
      <c r="L343" s="77"/>
      <c r="M343" s="77"/>
      <c r="N343" s="77"/>
      <c r="O343" s="77"/>
      <c r="P343" s="77"/>
      <c r="Q343" s="77"/>
      <c r="R343" s="77"/>
      <c r="S343" s="77"/>
      <c r="T343" s="77"/>
      <c r="U343" s="77"/>
      <c r="V343" s="77"/>
      <c r="W343" s="77"/>
      <c r="X343" s="78"/>
    </row>
    <row r="344" spans="2:24" x14ac:dyDescent="0.3">
      <c r="B344" s="76"/>
      <c r="C344" s="77"/>
      <c r="D344" s="77"/>
      <c r="E344" s="77"/>
      <c r="F344" s="77"/>
      <c r="G344" s="77"/>
      <c r="H344" s="77"/>
      <c r="I344" s="77"/>
      <c r="J344" s="77"/>
      <c r="K344" s="77"/>
      <c r="L344" s="77"/>
      <c r="M344" s="77"/>
      <c r="N344" s="77"/>
      <c r="O344" s="77"/>
      <c r="P344" s="77"/>
      <c r="Q344" s="77"/>
      <c r="R344" s="77"/>
      <c r="S344" s="77"/>
      <c r="T344" s="77"/>
      <c r="U344" s="77"/>
      <c r="V344" s="77"/>
      <c r="W344" s="77"/>
      <c r="X344" s="78"/>
    </row>
    <row r="345" spans="2:24" x14ac:dyDescent="0.3">
      <c r="B345" s="76"/>
      <c r="C345" s="77"/>
      <c r="D345" s="77"/>
      <c r="E345" s="77"/>
      <c r="F345" s="77"/>
      <c r="G345" s="77"/>
      <c r="H345" s="77"/>
      <c r="I345" s="77"/>
      <c r="J345" s="77"/>
      <c r="K345" s="77"/>
      <c r="L345" s="77"/>
      <c r="M345" s="77"/>
      <c r="N345" s="77"/>
      <c r="O345" s="77"/>
      <c r="P345" s="77"/>
      <c r="Q345" s="77"/>
      <c r="R345" s="77"/>
      <c r="S345" s="77"/>
      <c r="T345" s="77"/>
      <c r="U345" s="77"/>
      <c r="V345" s="77"/>
      <c r="W345" s="77"/>
      <c r="X345" s="78"/>
    </row>
    <row r="346" spans="2:24" x14ac:dyDescent="0.3">
      <c r="B346" s="76"/>
      <c r="C346" s="77"/>
      <c r="D346" s="77"/>
      <c r="E346" s="77"/>
      <c r="F346" s="77"/>
      <c r="G346" s="77"/>
      <c r="H346" s="77"/>
      <c r="I346" s="77"/>
      <c r="J346" s="77"/>
      <c r="K346" s="77"/>
      <c r="L346" s="77"/>
      <c r="M346" s="77"/>
      <c r="N346" s="77"/>
      <c r="O346" s="77"/>
      <c r="P346" s="77"/>
      <c r="Q346" s="77"/>
      <c r="R346" s="77"/>
      <c r="S346" s="77"/>
      <c r="T346" s="77"/>
      <c r="U346" s="77"/>
      <c r="V346" s="77"/>
      <c r="W346" s="77"/>
      <c r="X346" s="78"/>
    </row>
    <row r="347" spans="2:24" x14ac:dyDescent="0.3">
      <c r="B347" s="76"/>
      <c r="C347" s="77"/>
      <c r="D347" s="77"/>
      <c r="E347" s="77"/>
      <c r="F347" s="77"/>
      <c r="G347" s="77"/>
      <c r="H347" s="77"/>
      <c r="I347" s="77"/>
      <c r="J347" s="77"/>
      <c r="K347" s="77"/>
      <c r="L347" s="77"/>
      <c r="M347" s="77"/>
      <c r="N347" s="77"/>
      <c r="O347" s="77"/>
      <c r="P347" s="77"/>
      <c r="Q347" s="77"/>
      <c r="R347" s="77"/>
      <c r="S347" s="77"/>
      <c r="T347" s="77"/>
      <c r="U347" s="77"/>
      <c r="V347" s="77"/>
      <c r="W347" s="77"/>
      <c r="X347" s="78"/>
    </row>
    <row r="348" spans="2:24" x14ac:dyDescent="0.3">
      <c r="B348" s="76"/>
      <c r="C348" s="77"/>
      <c r="D348" s="77"/>
      <c r="E348" s="77"/>
      <c r="F348" s="77"/>
      <c r="G348" s="77"/>
      <c r="H348" s="77"/>
      <c r="I348" s="77"/>
      <c r="J348" s="77"/>
      <c r="K348" s="77"/>
      <c r="L348" s="77"/>
      <c r="M348" s="77"/>
      <c r="N348" s="77"/>
      <c r="O348" s="77"/>
      <c r="P348" s="77"/>
      <c r="Q348" s="77"/>
      <c r="R348" s="77"/>
      <c r="S348" s="77"/>
      <c r="T348" s="77"/>
      <c r="U348" s="77"/>
      <c r="V348" s="77"/>
      <c r="W348" s="77"/>
      <c r="X348" s="78"/>
    </row>
    <row r="349" spans="2:24" x14ac:dyDescent="0.3">
      <c r="B349" s="76"/>
      <c r="C349" s="77"/>
      <c r="D349" s="77"/>
      <c r="E349" s="77"/>
      <c r="F349" s="77"/>
      <c r="G349" s="77"/>
      <c r="H349" s="77"/>
      <c r="I349" s="77"/>
      <c r="J349" s="77"/>
      <c r="K349" s="77"/>
      <c r="L349" s="77"/>
      <c r="M349" s="77"/>
      <c r="N349" s="77"/>
      <c r="O349" s="77"/>
      <c r="P349" s="77"/>
      <c r="Q349" s="77"/>
      <c r="R349" s="77"/>
      <c r="S349" s="77"/>
      <c r="T349" s="77"/>
      <c r="U349" s="77"/>
      <c r="V349" s="77"/>
      <c r="W349" s="77"/>
      <c r="X349" s="78"/>
    </row>
    <row r="350" spans="2:24" x14ac:dyDescent="0.3">
      <c r="B350" s="76"/>
      <c r="C350" s="77"/>
      <c r="D350" s="77"/>
      <c r="E350" s="77"/>
      <c r="F350" s="77"/>
      <c r="G350" s="77"/>
      <c r="H350" s="77"/>
      <c r="I350" s="77"/>
      <c r="J350" s="77"/>
      <c r="K350" s="77"/>
      <c r="L350" s="77"/>
      <c r="M350" s="77"/>
      <c r="N350" s="77"/>
      <c r="O350" s="77"/>
      <c r="P350" s="77"/>
      <c r="Q350" s="77"/>
      <c r="R350" s="77"/>
      <c r="S350" s="77"/>
      <c r="T350" s="77"/>
      <c r="U350" s="77"/>
      <c r="V350" s="77"/>
      <c r="W350" s="77"/>
      <c r="X350" s="78"/>
    </row>
    <row r="351" spans="2:24" x14ac:dyDescent="0.3">
      <c r="B351" s="76"/>
      <c r="C351" s="77"/>
      <c r="D351" s="77"/>
      <c r="E351" s="77"/>
      <c r="F351" s="77"/>
      <c r="G351" s="77"/>
      <c r="H351" s="77"/>
      <c r="I351" s="77"/>
      <c r="J351" s="77"/>
      <c r="K351" s="77"/>
      <c r="L351" s="77"/>
      <c r="M351" s="77"/>
      <c r="N351" s="77"/>
      <c r="O351" s="77"/>
      <c r="P351" s="77"/>
      <c r="Q351" s="77"/>
      <c r="R351" s="77"/>
      <c r="S351" s="77"/>
      <c r="T351" s="77"/>
      <c r="U351" s="77"/>
      <c r="V351" s="77"/>
      <c r="W351" s="77"/>
      <c r="X351" s="78"/>
    </row>
    <row r="352" spans="2:24" x14ac:dyDescent="0.3">
      <c r="B352" s="76"/>
      <c r="C352" s="77"/>
      <c r="D352" s="77"/>
      <c r="E352" s="77"/>
      <c r="F352" s="77"/>
      <c r="G352" s="77"/>
      <c r="H352" s="77"/>
      <c r="I352" s="77"/>
      <c r="J352" s="77"/>
      <c r="K352" s="77"/>
      <c r="L352" s="77"/>
      <c r="M352" s="77"/>
      <c r="N352" s="77"/>
      <c r="O352" s="77"/>
      <c r="P352" s="77"/>
      <c r="Q352" s="77"/>
      <c r="R352" s="77"/>
      <c r="S352" s="77"/>
      <c r="T352" s="77"/>
      <c r="U352" s="77"/>
      <c r="V352" s="77"/>
      <c r="W352" s="77"/>
      <c r="X352" s="78"/>
    </row>
    <row r="353" spans="2:24" x14ac:dyDescent="0.3">
      <c r="B353" s="76"/>
      <c r="C353" s="77"/>
      <c r="D353" s="77"/>
      <c r="E353" s="77"/>
      <c r="F353" s="77"/>
      <c r="G353" s="77"/>
      <c r="H353" s="77"/>
      <c r="I353" s="77"/>
      <c r="J353" s="77"/>
      <c r="K353" s="77"/>
      <c r="L353" s="77"/>
      <c r="M353" s="77"/>
      <c r="N353" s="77"/>
      <c r="O353" s="77"/>
      <c r="P353" s="77"/>
      <c r="Q353" s="77"/>
      <c r="R353" s="77"/>
      <c r="S353" s="77"/>
      <c r="T353" s="77"/>
      <c r="U353" s="77"/>
      <c r="V353" s="77"/>
      <c r="W353" s="77"/>
      <c r="X353" s="78"/>
    </row>
    <row r="354" spans="2:24" x14ac:dyDescent="0.3">
      <c r="B354" s="76"/>
      <c r="C354" s="77"/>
      <c r="D354" s="77"/>
      <c r="E354" s="77"/>
      <c r="F354" s="77"/>
      <c r="G354" s="77"/>
      <c r="H354" s="77"/>
      <c r="I354" s="77"/>
      <c r="J354" s="77"/>
      <c r="K354" s="77"/>
      <c r="L354" s="77"/>
      <c r="M354" s="77"/>
      <c r="N354" s="77"/>
      <c r="O354" s="77"/>
      <c r="P354" s="77"/>
      <c r="Q354" s="77"/>
      <c r="R354" s="77"/>
      <c r="S354" s="77"/>
      <c r="T354" s="77"/>
      <c r="U354" s="77"/>
      <c r="V354" s="77"/>
      <c r="W354" s="77"/>
      <c r="X354" s="78"/>
    </row>
    <row r="355" spans="2:24" x14ac:dyDescent="0.3">
      <c r="B355" s="76"/>
      <c r="C355" s="77"/>
      <c r="D355" s="77"/>
      <c r="E355" s="77"/>
      <c r="F355" s="77"/>
      <c r="G355" s="77"/>
      <c r="H355" s="77"/>
      <c r="I355" s="77"/>
      <c r="J355" s="77"/>
      <c r="K355" s="77"/>
      <c r="L355" s="77"/>
      <c r="M355" s="77"/>
      <c r="N355" s="77"/>
      <c r="O355" s="77"/>
      <c r="P355" s="77"/>
      <c r="Q355" s="77"/>
      <c r="R355" s="77"/>
      <c r="S355" s="77"/>
      <c r="T355" s="77"/>
      <c r="U355" s="77"/>
      <c r="V355" s="77"/>
      <c r="W355" s="77"/>
      <c r="X355" s="78"/>
    </row>
    <row r="356" spans="2:24" x14ac:dyDescent="0.3">
      <c r="B356" s="76"/>
      <c r="C356" s="77"/>
      <c r="D356" s="77"/>
      <c r="E356" s="77"/>
      <c r="F356" s="77"/>
      <c r="G356" s="77"/>
      <c r="H356" s="77"/>
      <c r="I356" s="77"/>
      <c r="J356" s="77"/>
      <c r="K356" s="77"/>
      <c r="L356" s="77"/>
      <c r="M356" s="77"/>
      <c r="N356" s="77"/>
      <c r="O356" s="77"/>
      <c r="P356" s="77"/>
      <c r="Q356" s="77"/>
      <c r="R356" s="77"/>
      <c r="S356" s="77"/>
      <c r="T356" s="77"/>
      <c r="U356" s="77"/>
      <c r="V356" s="77"/>
      <c r="W356" s="77"/>
      <c r="X356" s="78"/>
    </row>
    <row r="357" spans="2:24" x14ac:dyDescent="0.3">
      <c r="B357" s="76"/>
      <c r="C357" s="77"/>
      <c r="D357" s="77"/>
      <c r="E357" s="77"/>
      <c r="F357" s="77"/>
      <c r="G357" s="77"/>
      <c r="H357" s="77"/>
      <c r="I357" s="77"/>
      <c r="J357" s="77"/>
      <c r="K357" s="77"/>
      <c r="L357" s="77"/>
      <c r="M357" s="77"/>
      <c r="N357" s="77"/>
      <c r="O357" s="77"/>
      <c r="P357" s="77"/>
      <c r="Q357" s="77"/>
      <c r="R357" s="77"/>
      <c r="S357" s="77"/>
      <c r="T357" s="77"/>
      <c r="U357" s="77"/>
      <c r="V357" s="77"/>
      <c r="W357" s="77"/>
      <c r="X357" s="78"/>
    </row>
    <row r="358" spans="2:24" x14ac:dyDescent="0.3">
      <c r="B358" s="76"/>
      <c r="C358" s="77"/>
      <c r="D358" s="77"/>
      <c r="E358" s="77"/>
      <c r="F358" s="77"/>
      <c r="G358" s="77"/>
      <c r="H358" s="77"/>
      <c r="I358" s="77"/>
      <c r="J358" s="77"/>
      <c r="K358" s="77"/>
      <c r="L358" s="77"/>
      <c r="M358" s="77"/>
      <c r="N358" s="77"/>
      <c r="O358" s="77"/>
      <c r="P358" s="77"/>
      <c r="Q358" s="77"/>
      <c r="R358" s="77"/>
      <c r="S358" s="77"/>
      <c r="T358" s="77"/>
      <c r="U358" s="77"/>
      <c r="V358" s="77"/>
      <c r="W358" s="77"/>
      <c r="X358" s="78"/>
    </row>
    <row r="359" spans="2:24" x14ac:dyDescent="0.3">
      <c r="B359" s="76"/>
      <c r="C359" s="77"/>
      <c r="D359" s="77"/>
      <c r="E359" s="77"/>
      <c r="F359" s="77"/>
      <c r="G359" s="77"/>
      <c r="H359" s="77"/>
      <c r="I359" s="77"/>
      <c r="J359" s="77"/>
      <c r="K359" s="77"/>
      <c r="L359" s="77"/>
      <c r="M359" s="77"/>
      <c r="N359" s="77"/>
      <c r="O359" s="77"/>
      <c r="P359" s="77"/>
      <c r="Q359" s="77"/>
      <c r="R359" s="77"/>
      <c r="S359" s="77"/>
      <c r="T359" s="77"/>
      <c r="U359" s="77"/>
      <c r="V359" s="77"/>
      <c r="W359" s="77"/>
      <c r="X359" s="78"/>
    </row>
    <row r="360" spans="2:24" x14ac:dyDescent="0.3">
      <c r="B360" s="76"/>
      <c r="C360" s="77"/>
      <c r="D360" s="77"/>
      <c r="E360" s="77"/>
      <c r="F360" s="77"/>
      <c r="G360" s="77"/>
      <c r="H360" s="77"/>
      <c r="I360" s="77"/>
      <c r="J360" s="77"/>
      <c r="K360" s="77"/>
      <c r="L360" s="77"/>
      <c r="M360" s="77"/>
      <c r="N360" s="77"/>
      <c r="O360" s="77"/>
      <c r="P360" s="77"/>
      <c r="Q360" s="77"/>
      <c r="R360" s="77"/>
      <c r="S360" s="77"/>
      <c r="T360" s="77"/>
      <c r="U360" s="77"/>
      <c r="V360" s="77"/>
      <c r="W360" s="77"/>
      <c r="X360" s="78"/>
    </row>
    <row r="361" spans="2:24" x14ac:dyDescent="0.3">
      <c r="B361" s="76"/>
      <c r="C361" s="77"/>
      <c r="D361" s="77"/>
      <c r="E361" s="77"/>
      <c r="F361" s="77"/>
      <c r="G361" s="77"/>
      <c r="H361" s="77"/>
      <c r="I361" s="77"/>
      <c r="J361" s="77"/>
      <c r="K361" s="77"/>
      <c r="L361" s="77"/>
      <c r="M361" s="77"/>
      <c r="N361" s="77"/>
      <c r="O361" s="77"/>
      <c r="P361" s="77"/>
      <c r="Q361" s="77"/>
      <c r="R361" s="77"/>
      <c r="S361" s="77"/>
      <c r="T361" s="77"/>
      <c r="U361" s="77"/>
      <c r="V361" s="77"/>
      <c r="W361" s="77"/>
      <c r="X361" s="78"/>
    </row>
    <row r="362" spans="2:24" x14ac:dyDescent="0.3">
      <c r="B362" s="76"/>
      <c r="C362" s="77"/>
      <c r="D362" s="77"/>
      <c r="E362" s="77"/>
      <c r="F362" s="77"/>
      <c r="G362" s="77"/>
      <c r="H362" s="77"/>
      <c r="I362" s="77"/>
      <c r="J362" s="77"/>
      <c r="K362" s="77"/>
      <c r="L362" s="77"/>
      <c r="M362" s="77"/>
      <c r="N362" s="77"/>
      <c r="O362" s="77"/>
      <c r="P362" s="77"/>
      <c r="Q362" s="77"/>
      <c r="R362" s="77"/>
      <c r="S362" s="77"/>
      <c r="T362" s="77"/>
      <c r="U362" s="77"/>
      <c r="V362" s="77"/>
      <c r="W362" s="77"/>
      <c r="X362" s="78"/>
    </row>
    <row r="363" spans="2:24" x14ac:dyDescent="0.3">
      <c r="B363" s="76"/>
      <c r="C363" s="77"/>
      <c r="D363" s="77"/>
      <c r="E363" s="77"/>
      <c r="F363" s="77"/>
      <c r="G363" s="77"/>
      <c r="H363" s="77"/>
      <c r="I363" s="77"/>
      <c r="J363" s="77"/>
      <c r="K363" s="77"/>
      <c r="L363" s="77"/>
      <c r="M363" s="77"/>
      <c r="N363" s="77"/>
      <c r="O363" s="77"/>
      <c r="P363" s="77"/>
      <c r="Q363" s="77"/>
      <c r="R363" s="77"/>
      <c r="S363" s="77"/>
      <c r="T363" s="77"/>
      <c r="U363" s="77"/>
      <c r="V363" s="77"/>
      <c r="W363" s="77"/>
      <c r="X363" s="78"/>
    </row>
    <row r="364" spans="2:24" x14ac:dyDescent="0.3">
      <c r="B364" s="76"/>
      <c r="C364" s="77"/>
      <c r="D364" s="77"/>
      <c r="E364" s="77"/>
      <c r="F364" s="77"/>
      <c r="G364" s="77"/>
      <c r="H364" s="77"/>
      <c r="I364" s="77"/>
      <c r="J364" s="77"/>
      <c r="K364" s="77"/>
      <c r="L364" s="77"/>
      <c r="M364" s="77"/>
      <c r="N364" s="77"/>
      <c r="O364" s="77"/>
      <c r="P364" s="77"/>
      <c r="Q364" s="77"/>
      <c r="R364" s="77"/>
      <c r="S364" s="77"/>
      <c r="T364" s="77"/>
      <c r="U364" s="77"/>
      <c r="V364" s="77"/>
      <c r="W364" s="77"/>
      <c r="X364" s="78"/>
    </row>
    <row r="365" spans="2:24" x14ac:dyDescent="0.3">
      <c r="B365" s="76"/>
      <c r="C365" s="77"/>
      <c r="D365" s="77"/>
      <c r="E365" s="77"/>
      <c r="F365" s="77"/>
      <c r="G365" s="77"/>
      <c r="H365" s="77"/>
      <c r="I365" s="77"/>
      <c r="J365" s="77"/>
      <c r="K365" s="77"/>
      <c r="L365" s="77"/>
      <c r="M365" s="77"/>
      <c r="N365" s="77"/>
      <c r="O365" s="77"/>
      <c r="P365" s="77"/>
      <c r="Q365" s="77"/>
      <c r="R365" s="77"/>
      <c r="S365" s="77"/>
      <c r="T365" s="77"/>
      <c r="U365" s="77"/>
      <c r="V365" s="77"/>
      <c r="W365" s="77"/>
      <c r="X365" s="78"/>
    </row>
    <row r="366" spans="2:24" x14ac:dyDescent="0.3">
      <c r="B366" s="76"/>
      <c r="C366" s="77"/>
      <c r="D366" s="77"/>
      <c r="E366" s="77"/>
      <c r="F366" s="77"/>
      <c r="G366" s="77"/>
      <c r="H366" s="77"/>
      <c r="I366" s="77"/>
      <c r="J366" s="77"/>
      <c r="K366" s="77"/>
      <c r="L366" s="77"/>
      <c r="M366" s="77"/>
      <c r="N366" s="77"/>
      <c r="O366" s="77"/>
      <c r="P366" s="77"/>
      <c r="Q366" s="77"/>
      <c r="R366" s="77"/>
      <c r="S366" s="77"/>
      <c r="T366" s="77"/>
      <c r="U366" s="77"/>
      <c r="V366" s="77"/>
      <c r="W366" s="77"/>
      <c r="X366" s="78"/>
    </row>
    <row r="367" spans="2:24" x14ac:dyDescent="0.3">
      <c r="B367" s="76"/>
      <c r="C367" s="77"/>
      <c r="D367" s="77"/>
      <c r="E367" s="77"/>
      <c r="F367" s="77"/>
      <c r="G367" s="77"/>
      <c r="H367" s="77"/>
      <c r="I367" s="77"/>
      <c r="J367" s="77"/>
      <c r="K367" s="77"/>
      <c r="L367" s="77"/>
      <c r="M367" s="77"/>
      <c r="N367" s="77"/>
      <c r="O367" s="77"/>
      <c r="P367" s="77"/>
      <c r="Q367" s="77"/>
      <c r="R367" s="77"/>
      <c r="S367" s="77"/>
      <c r="T367" s="77"/>
      <c r="U367" s="77"/>
      <c r="V367" s="77"/>
      <c r="W367" s="77"/>
      <c r="X367" s="78"/>
    </row>
    <row r="368" spans="2:24" x14ac:dyDescent="0.3">
      <c r="B368" s="76"/>
      <c r="C368" s="77"/>
      <c r="D368" s="77"/>
      <c r="E368" s="77"/>
      <c r="F368" s="77"/>
      <c r="G368" s="77"/>
      <c r="H368" s="77"/>
      <c r="I368" s="77"/>
      <c r="J368" s="77"/>
      <c r="K368" s="77"/>
      <c r="L368" s="77"/>
      <c r="M368" s="77"/>
      <c r="N368" s="77"/>
      <c r="O368" s="77"/>
      <c r="P368" s="77"/>
      <c r="Q368" s="77"/>
      <c r="R368" s="77"/>
      <c r="S368" s="77"/>
      <c r="T368" s="77"/>
      <c r="U368" s="77"/>
      <c r="V368" s="77"/>
      <c r="W368" s="77"/>
      <c r="X368" s="78"/>
    </row>
    <row r="369" spans="2:24" x14ac:dyDescent="0.3">
      <c r="B369" s="76"/>
      <c r="C369" s="77"/>
      <c r="D369" s="77"/>
      <c r="E369" s="77"/>
      <c r="F369" s="77"/>
      <c r="G369" s="77"/>
      <c r="H369" s="77"/>
      <c r="I369" s="77"/>
      <c r="J369" s="77"/>
      <c r="K369" s="77"/>
      <c r="L369" s="77"/>
      <c r="M369" s="77"/>
      <c r="N369" s="77"/>
      <c r="O369" s="77"/>
      <c r="P369" s="77"/>
      <c r="Q369" s="77"/>
      <c r="R369" s="77"/>
      <c r="S369" s="77"/>
      <c r="T369" s="77"/>
      <c r="U369" s="77"/>
      <c r="V369" s="77"/>
      <c r="W369" s="77"/>
      <c r="X369" s="78"/>
    </row>
    <row r="370" spans="2:24" x14ac:dyDescent="0.3">
      <c r="B370" s="76"/>
      <c r="C370" s="77"/>
      <c r="D370" s="77"/>
      <c r="E370" s="77"/>
      <c r="F370" s="77"/>
      <c r="G370" s="77"/>
      <c r="H370" s="77"/>
      <c r="I370" s="77"/>
      <c r="J370" s="77"/>
      <c r="K370" s="77"/>
      <c r="L370" s="77"/>
      <c r="M370" s="77"/>
      <c r="N370" s="77"/>
      <c r="O370" s="77"/>
      <c r="P370" s="77"/>
      <c r="Q370" s="77"/>
      <c r="R370" s="77"/>
      <c r="S370" s="77"/>
      <c r="T370" s="77"/>
      <c r="U370" s="77"/>
      <c r="V370" s="77"/>
      <c r="W370" s="77"/>
      <c r="X370" s="78"/>
    </row>
    <row r="371" spans="2:24" x14ac:dyDescent="0.3">
      <c r="B371" s="76"/>
      <c r="C371" s="77"/>
      <c r="D371" s="77"/>
      <c r="E371" s="77"/>
      <c r="F371" s="77"/>
      <c r="G371" s="77"/>
      <c r="H371" s="77"/>
      <c r="I371" s="77"/>
      <c r="J371" s="77"/>
      <c r="K371" s="77"/>
      <c r="L371" s="77"/>
      <c r="M371" s="77"/>
      <c r="N371" s="77"/>
      <c r="O371" s="77"/>
      <c r="P371" s="77"/>
      <c r="Q371" s="77"/>
      <c r="R371" s="77"/>
      <c r="S371" s="77"/>
      <c r="T371" s="77"/>
      <c r="U371" s="77"/>
      <c r="V371" s="77"/>
      <c r="W371" s="77"/>
      <c r="X371" s="78"/>
    </row>
    <row r="372" spans="2:24" x14ac:dyDescent="0.3">
      <c r="B372" s="76"/>
      <c r="C372" s="77"/>
      <c r="D372" s="77"/>
      <c r="E372" s="77"/>
      <c r="F372" s="77"/>
      <c r="G372" s="77"/>
      <c r="H372" s="77"/>
      <c r="I372" s="77"/>
      <c r="J372" s="77"/>
      <c r="K372" s="77"/>
      <c r="L372" s="77"/>
      <c r="M372" s="77"/>
      <c r="N372" s="77"/>
      <c r="O372" s="77"/>
      <c r="P372" s="77"/>
      <c r="Q372" s="77"/>
      <c r="R372" s="77"/>
      <c r="S372" s="77"/>
      <c r="T372" s="77"/>
      <c r="U372" s="77"/>
      <c r="V372" s="77"/>
      <c r="W372" s="77"/>
      <c r="X372" s="78"/>
    </row>
    <row r="373" spans="2:24" x14ac:dyDescent="0.3">
      <c r="B373" s="76"/>
      <c r="C373" s="77"/>
      <c r="D373" s="77"/>
      <c r="E373" s="77"/>
      <c r="F373" s="77"/>
      <c r="G373" s="77"/>
      <c r="H373" s="77"/>
      <c r="I373" s="77"/>
      <c r="J373" s="77"/>
      <c r="K373" s="77"/>
      <c r="L373" s="77"/>
      <c r="M373" s="77"/>
      <c r="N373" s="77"/>
      <c r="O373" s="77"/>
      <c r="P373" s="77"/>
      <c r="Q373" s="77"/>
      <c r="R373" s="77"/>
      <c r="S373" s="77"/>
      <c r="T373" s="77"/>
      <c r="U373" s="77"/>
      <c r="V373" s="77"/>
      <c r="W373" s="77"/>
      <c r="X373" s="78"/>
    </row>
    <row r="374" spans="2:24" x14ac:dyDescent="0.3">
      <c r="B374" s="76"/>
      <c r="C374" s="77"/>
      <c r="D374" s="77"/>
      <c r="E374" s="77"/>
      <c r="F374" s="77"/>
      <c r="G374" s="77"/>
      <c r="H374" s="77"/>
      <c r="I374" s="77"/>
      <c r="J374" s="77"/>
      <c r="K374" s="77"/>
      <c r="L374" s="77"/>
      <c r="M374" s="77"/>
      <c r="N374" s="77"/>
      <c r="O374" s="77"/>
      <c r="P374" s="77"/>
      <c r="Q374" s="77"/>
      <c r="R374" s="77"/>
      <c r="S374" s="77"/>
      <c r="T374" s="77"/>
      <c r="U374" s="77"/>
      <c r="V374" s="77"/>
      <c r="W374" s="77"/>
      <c r="X374" s="78"/>
    </row>
    <row r="375" spans="2:24" x14ac:dyDescent="0.3">
      <c r="B375" s="76"/>
      <c r="C375" s="77"/>
      <c r="D375" s="77"/>
      <c r="E375" s="77"/>
      <c r="F375" s="77"/>
      <c r="G375" s="77"/>
      <c r="H375" s="77"/>
      <c r="I375" s="77"/>
      <c r="J375" s="77"/>
      <c r="K375" s="77"/>
      <c r="L375" s="77"/>
      <c r="M375" s="77"/>
      <c r="N375" s="77"/>
      <c r="O375" s="77"/>
      <c r="P375" s="77"/>
      <c r="Q375" s="77"/>
      <c r="R375" s="77"/>
      <c r="S375" s="77"/>
      <c r="T375" s="77"/>
      <c r="U375" s="77"/>
      <c r="V375" s="77"/>
      <c r="W375" s="77"/>
      <c r="X375" s="78"/>
    </row>
    <row r="376" spans="2:24" x14ac:dyDescent="0.3">
      <c r="B376" s="76"/>
      <c r="C376" s="77"/>
      <c r="D376" s="77"/>
      <c r="E376" s="77"/>
      <c r="F376" s="77"/>
      <c r="G376" s="77"/>
      <c r="H376" s="77"/>
      <c r="I376" s="77"/>
      <c r="J376" s="77"/>
      <c r="K376" s="77"/>
      <c r="L376" s="77"/>
      <c r="M376" s="77"/>
      <c r="N376" s="77"/>
      <c r="O376" s="77"/>
      <c r="P376" s="77"/>
      <c r="Q376" s="77"/>
      <c r="R376" s="77"/>
      <c r="S376" s="77"/>
      <c r="T376" s="77"/>
      <c r="U376" s="77"/>
      <c r="V376" s="77"/>
      <c r="W376" s="77"/>
      <c r="X376" s="78"/>
    </row>
    <row r="377" spans="2:24" x14ac:dyDescent="0.3">
      <c r="B377" s="76"/>
      <c r="C377" s="77"/>
      <c r="D377" s="77"/>
      <c r="E377" s="77"/>
      <c r="F377" s="77"/>
      <c r="G377" s="77"/>
      <c r="H377" s="77"/>
      <c r="I377" s="77"/>
      <c r="J377" s="77"/>
      <c r="K377" s="77"/>
      <c r="L377" s="77"/>
      <c r="M377" s="77"/>
      <c r="N377" s="77"/>
      <c r="O377" s="77"/>
      <c r="P377" s="77"/>
      <c r="Q377" s="77"/>
      <c r="R377" s="77"/>
      <c r="S377" s="77"/>
      <c r="T377" s="77"/>
      <c r="U377" s="77"/>
      <c r="V377" s="77"/>
      <c r="W377" s="77"/>
      <c r="X377" s="78"/>
    </row>
    <row r="378" spans="2:24" x14ac:dyDescent="0.3">
      <c r="B378" s="76"/>
      <c r="C378" s="77"/>
      <c r="D378" s="77"/>
      <c r="E378" s="77"/>
      <c r="F378" s="77"/>
      <c r="G378" s="77"/>
      <c r="H378" s="77"/>
      <c r="I378" s="77"/>
      <c r="J378" s="77"/>
      <c r="K378" s="77"/>
      <c r="L378" s="77"/>
      <c r="M378" s="77"/>
      <c r="N378" s="77"/>
      <c r="O378" s="77"/>
      <c r="P378" s="77"/>
      <c r="Q378" s="77"/>
      <c r="R378" s="77"/>
      <c r="S378" s="77"/>
      <c r="T378" s="77"/>
      <c r="U378" s="77"/>
      <c r="V378" s="77"/>
      <c r="W378" s="77"/>
      <c r="X378" s="78"/>
    </row>
    <row r="379" spans="2:24" x14ac:dyDescent="0.3">
      <c r="B379" s="76"/>
      <c r="C379" s="77"/>
      <c r="D379" s="77"/>
      <c r="E379" s="77"/>
      <c r="F379" s="77"/>
      <c r="G379" s="77"/>
      <c r="H379" s="77"/>
      <c r="I379" s="77"/>
      <c r="J379" s="77"/>
      <c r="K379" s="77"/>
      <c r="L379" s="77"/>
      <c r="M379" s="77"/>
      <c r="N379" s="77"/>
      <c r="O379" s="77"/>
      <c r="P379" s="77"/>
      <c r="Q379" s="77"/>
      <c r="R379" s="77"/>
      <c r="S379" s="77"/>
      <c r="T379" s="77"/>
      <c r="U379" s="77"/>
      <c r="V379" s="77"/>
      <c r="W379" s="77"/>
      <c r="X379" s="78"/>
    </row>
    <row r="380" spans="2:24" x14ac:dyDescent="0.3">
      <c r="B380" s="76"/>
      <c r="C380" s="77"/>
      <c r="D380" s="77"/>
      <c r="E380" s="77"/>
      <c r="F380" s="77"/>
      <c r="G380" s="77"/>
      <c r="H380" s="77"/>
      <c r="I380" s="77"/>
      <c r="J380" s="77"/>
      <c r="K380" s="77"/>
      <c r="L380" s="77"/>
      <c r="M380" s="77"/>
      <c r="N380" s="77"/>
      <c r="O380" s="77"/>
      <c r="P380" s="77"/>
      <c r="Q380" s="77"/>
      <c r="R380" s="77"/>
      <c r="S380" s="77"/>
      <c r="T380" s="77"/>
      <c r="U380" s="77"/>
      <c r="V380" s="77"/>
      <c r="W380" s="77"/>
      <c r="X380" s="78"/>
    </row>
    <row r="381" spans="2:24" x14ac:dyDescent="0.3">
      <c r="B381" s="76"/>
      <c r="C381" s="77"/>
      <c r="D381" s="77"/>
      <c r="E381" s="77"/>
      <c r="F381" s="77"/>
      <c r="G381" s="77"/>
      <c r="H381" s="77"/>
      <c r="I381" s="77"/>
      <c r="J381" s="77"/>
      <c r="K381" s="77"/>
      <c r="L381" s="77"/>
      <c r="M381" s="77"/>
      <c r="N381" s="77"/>
      <c r="O381" s="77"/>
      <c r="P381" s="77"/>
      <c r="Q381" s="77"/>
      <c r="R381" s="77"/>
      <c r="S381" s="77"/>
      <c r="T381" s="77"/>
      <c r="U381" s="77"/>
      <c r="V381" s="77"/>
      <c r="W381" s="77"/>
      <c r="X381" s="78"/>
    </row>
    <row r="382" spans="2:24" x14ac:dyDescent="0.3">
      <c r="B382" s="76"/>
      <c r="C382" s="77"/>
      <c r="D382" s="77"/>
      <c r="E382" s="77"/>
      <c r="F382" s="77"/>
      <c r="G382" s="77"/>
      <c r="H382" s="77"/>
      <c r="I382" s="77"/>
      <c r="J382" s="77"/>
      <c r="K382" s="77"/>
      <c r="L382" s="77"/>
      <c r="M382" s="77"/>
      <c r="N382" s="77"/>
      <c r="O382" s="77"/>
      <c r="P382" s="77"/>
      <c r="Q382" s="77"/>
      <c r="R382" s="77"/>
      <c r="S382" s="77"/>
      <c r="T382" s="77"/>
      <c r="U382" s="77"/>
      <c r="V382" s="77"/>
      <c r="W382" s="77"/>
      <c r="X382" s="78"/>
    </row>
    <row r="383" spans="2:24" x14ac:dyDescent="0.3">
      <c r="B383" s="76"/>
      <c r="C383" s="77"/>
      <c r="D383" s="77"/>
      <c r="E383" s="77"/>
      <c r="F383" s="77"/>
      <c r="G383" s="77"/>
      <c r="H383" s="77"/>
      <c r="I383" s="77"/>
      <c r="J383" s="77"/>
      <c r="K383" s="77"/>
      <c r="L383" s="77"/>
      <c r="M383" s="77"/>
      <c r="N383" s="77"/>
      <c r="O383" s="77"/>
      <c r="P383" s="77"/>
      <c r="Q383" s="77"/>
      <c r="R383" s="77"/>
      <c r="S383" s="77"/>
      <c r="T383" s="77"/>
      <c r="U383" s="77"/>
      <c r="V383" s="77"/>
      <c r="W383" s="77"/>
      <c r="X383" s="78"/>
    </row>
    <row r="384" spans="2:24" x14ac:dyDescent="0.3">
      <c r="B384" s="76"/>
      <c r="C384" s="77"/>
      <c r="D384" s="77"/>
      <c r="E384" s="77"/>
      <c r="F384" s="77"/>
      <c r="G384" s="77"/>
      <c r="H384" s="77"/>
      <c r="I384" s="77"/>
      <c r="J384" s="77"/>
      <c r="K384" s="77"/>
      <c r="L384" s="77"/>
      <c r="M384" s="77"/>
      <c r="N384" s="77"/>
      <c r="O384" s="77"/>
      <c r="P384" s="77"/>
      <c r="Q384" s="77"/>
      <c r="R384" s="77"/>
      <c r="S384" s="77"/>
      <c r="T384" s="77"/>
      <c r="U384" s="77"/>
      <c r="V384" s="77"/>
      <c r="W384" s="77"/>
      <c r="X384" s="78"/>
    </row>
    <row r="385" spans="2:24" x14ac:dyDescent="0.3">
      <c r="B385" s="76"/>
      <c r="C385" s="77"/>
      <c r="D385" s="77"/>
      <c r="E385" s="77"/>
      <c r="F385" s="77"/>
      <c r="G385" s="77"/>
      <c r="H385" s="77"/>
      <c r="I385" s="77"/>
      <c r="J385" s="77"/>
      <c r="K385" s="77"/>
      <c r="L385" s="77"/>
      <c r="M385" s="77"/>
      <c r="N385" s="77"/>
      <c r="O385" s="77"/>
      <c r="P385" s="77"/>
      <c r="Q385" s="77"/>
      <c r="R385" s="77"/>
      <c r="S385" s="77"/>
      <c r="T385" s="77"/>
      <c r="U385" s="77"/>
      <c r="V385" s="77"/>
      <c r="W385" s="77"/>
      <c r="X385" s="78"/>
    </row>
    <row r="386" spans="2:24" x14ac:dyDescent="0.3">
      <c r="B386" s="76"/>
      <c r="C386" s="77"/>
      <c r="D386" s="77"/>
      <c r="E386" s="77"/>
      <c r="F386" s="77"/>
      <c r="G386" s="77"/>
      <c r="H386" s="77"/>
      <c r="I386" s="77"/>
      <c r="J386" s="77"/>
      <c r="K386" s="77"/>
      <c r="L386" s="77"/>
      <c r="M386" s="77"/>
      <c r="N386" s="77"/>
      <c r="O386" s="77"/>
      <c r="P386" s="77"/>
      <c r="Q386" s="77"/>
      <c r="R386" s="77"/>
      <c r="S386" s="77"/>
      <c r="T386" s="77"/>
      <c r="U386" s="77"/>
      <c r="V386" s="77"/>
      <c r="W386" s="77"/>
      <c r="X386" s="78"/>
    </row>
    <row r="387" spans="2:24" x14ac:dyDescent="0.3">
      <c r="B387" s="76"/>
      <c r="C387" s="77"/>
      <c r="D387" s="77"/>
      <c r="E387" s="77"/>
      <c r="F387" s="77"/>
      <c r="G387" s="77"/>
      <c r="H387" s="77"/>
      <c r="I387" s="77"/>
      <c r="J387" s="77"/>
      <c r="K387" s="77"/>
      <c r="L387" s="77"/>
      <c r="M387" s="77"/>
      <c r="N387" s="77"/>
      <c r="O387" s="77"/>
      <c r="P387" s="77"/>
      <c r="Q387" s="77"/>
      <c r="R387" s="77"/>
      <c r="S387" s="77"/>
      <c r="T387" s="77"/>
      <c r="U387" s="77"/>
      <c r="V387" s="77"/>
      <c r="W387" s="77"/>
      <c r="X387" s="78"/>
    </row>
    <row r="388" spans="2:24" x14ac:dyDescent="0.3">
      <c r="B388" s="76"/>
      <c r="C388" s="77"/>
      <c r="D388" s="77"/>
      <c r="E388" s="77"/>
      <c r="F388" s="77"/>
      <c r="G388" s="77"/>
      <c r="H388" s="77"/>
      <c r="I388" s="77"/>
      <c r="J388" s="77"/>
      <c r="K388" s="77"/>
      <c r="L388" s="77"/>
      <c r="M388" s="77"/>
      <c r="N388" s="77"/>
      <c r="O388" s="77"/>
      <c r="P388" s="77"/>
      <c r="Q388" s="77"/>
      <c r="R388" s="77"/>
      <c r="S388" s="77"/>
      <c r="T388" s="77"/>
      <c r="U388" s="77"/>
      <c r="V388" s="77"/>
      <c r="W388" s="77"/>
      <c r="X388" s="78"/>
    </row>
    <row r="389" spans="2:24" x14ac:dyDescent="0.3">
      <c r="B389" s="76"/>
      <c r="C389" s="77"/>
      <c r="D389" s="77"/>
      <c r="E389" s="77"/>
      <c r="F389" s="77"/>
      <c r="G389" s="77"/>
      <c r="H389" s="77"/>
      <c r="I389" s="77"/>
      <c r="J389" s="77"/>
      <c r="K389" s="77"/>
      <c r="L389" s="77"/>
      <c r="M389" s="77"/>
      <c r="N389" s="77"/>
      <c r="O389" s="77"/>
      <c r="P389" s="77"/>
      <c r="Q389" s="77"/>
      <c r="R389" s="77"/>
      <c r="S389" s="77"/>
      <c r="T389" s="77"/>
      <c r="U389" s="77"/>
      <c r="V389" s="77"/>
      <c r="W389" s="77"/>
      <c r="X389" s="78"/>
    </row>
    <row r="390" spans="2:24" x14ac:dyDescent="0.3">
      <c r="B390" s="76"/>
      <c r="C390" s="77"/>
      <c r="D390" s="77"/>
      <c r="E390" s="77"/>
      <c r="F390" s="77"/>
      <c r="G390" s="77"/>
      <c r="H390" s="77"/>
      <c r="I390" s="77"/>
      <c r="J390" s="77"/>
      <c r="K390" s="77"/>
      <c r="L390" s="77"/>
      <c r="M390" s="77"/>
      <c r="N390" s="77"/>
      <c r="O390" s="77"/>
      <c r="P390" s="77"/>
      <c r="Q390" s="77"/>
      <c r="R390" s="77"/>
      <c r="S390" s="77"/>
      <c r="T390" s="77"/>
      <c r="U390" s="77"/>
      <c r="V390" s="77"/>
      <c r="W390" s="77"/>
      <c r="X390" s="78"/>
    </row>
    <row r="391" spans="2:24" x14ac:dyDescent="0.3">
      <c r="B391" s="76"/>
      <c r="C391" s="77"/>
      <c r="D391" s="77"/>
      <c r="E391" s="77"/>
      <c r="F391" s="77"/>
      <c r="G391" s="77"/>
      <c r="H391" s="77"/>
      <c r="I391" s="77"/>
      <c r="J391" s="77"/>
      <c r="K391" s="77"/>
      <c r="L391" s="77"/>
      <c r="M391" s="77"/>
      <c r="N391" s="77"/>
      <c r="O391" s="77"/>
      <c r="P391" s="77"/>
      <c r="Q391" s="77"/>
      <c r="R391" s="77"/>
      <c r="S391" s="77"/>
      <c r="T391" s="77"/>
      <c r="U391" s="77"/>
      <c r="V391" s="77"/>
      <c r="W391" s="77"/>
      <c r="X391" s="78"/>
    </row>
    <row r="392" spans="2:24" x14ac:dyDescent="0.3">
      <c r="B392" s="76"/>
      <c r="C392" s="77"/>
      <c r="D392" s="77"/>
      <c r="E392" s="77"/>
      <c r="F392" s="77"/>
      <c r="G392" s="77"/>
      <c r="H392" s="77"/>
      <c r="I392" s="77"/>
      <c r="J392" s="77"/>
      <c r="K392" s="77"/>
      <c r="L392" s="77"/>
      <c r="M392" s="77"/>
      <c r="N392" s="77"/>
      <c r="O392" s="77"/>
      <c r="P392" s="77"/>
      <c r="Q392" s="77"/>
      <c r="R392" s="77"/>
      <c r="S392" s="77"/>
      <c r="T392" s="77"/>
      <c r="U392" s="77"/>
      <c r="V392" s="77"/>
      <c r="W392" s="77"/>
      <c r="X392" s="78"/>
    </row>
    <row r="393" spans="2:24" x14ac:dyDescent="0.3">
      <c r="B393" s="76"/>
      <c r="C393" s="77"/>
      <c r="D393" s="77"/>
      <c r="E393" s="77"/>
      <c r="F393" s="77"/>
      <c r="G393" s="77"/>
      <c r="H393" s="77"/>
      <c r="I393" s="77"/>
      <c r="J393" s="77"/>
      <c r="K393" s="77"/>
      <c r="L393" s="77"/>
      <c r="M393" s="77"/>
      <c r="N393" s="77"/>
      <c r="O393" s="77"/>
      <c r="P393" s="77"/>
      <c r="Q393" s="77"/>
      <c r="R393" s="77"/>
      <c r="S393" s="77"/>
      <c r="T393" s="77"/>
      <c r="U393" s="77"/>
      <c r="V393" s="77"/>
      <c r="W393" s="77"/>
      <c r="X393" s="78"/>
    </row>
    <row r="394" spans="2:24" x14ac:dyDescent="0.3">
      <c r="B394" s="76"/>
      <c r="C394" s="77"/>
      <c r="D394" s="77"/>
      <c r="E394" s="77"/>
      <c r="F394" s="77"/>
      <c r="G394" s="77"/>
      <c r="H394" s="77"/>
      <c r="I394" s="77"/>
      <c r="J394" s="77"/>
      <c r="K394" s="77"/>
      <c r="L394" s="77"/>
      <c r="M394" s="77"/>
      <c r="N394" s="77"/>
      <c r="O394" s="77"/>
      <c r="P394" s="77"/>
      <c r="Q394" s="77"/>
      <c r="R394" s="77"/>
      <c r="S394" s="77"/>
      <c r="T394" s="77"/>
      <c r="U394" s="77"/>
      <c r="V394" s="77"/>
      <c r="W394" s="77"/>
      <c r="X394" s="78"/>
    </row>
    <row r="395" spans="2:24" x14ac:dyDescent="0.3">
      <c r="B395" s="76"/>
      <c r="C395" s="77"/>
      <c r="D395" s="77"/>
      <c r="E395" s="77"/>
      <c r="F395" s="77"/>
      <c r="G395" s="77"/>
      <c r="H395" s="77"/>
      <c r="I395" s="77"/>
      <c r="J395" s="77"/>
      <c r="K395" s="77"/>
      <c r="L395" s="77"/>
      <c r="M395" s="77"/>
      <c r="N395" s="77"/>
      <c r="O395" s="77"/>
      <c r="P395" s="77"/>
      <c r="Q395" s="77"/>
      <c r="R395" s="77"/>
      <c r="S395" s="77"/>
      <c r="T395" s="77"/>
      <c r="U395" s="77"/>
      <c r="V395" s="77"/>
      <c r="W395" s="77"/>
      <c r="X395" s="78"/>
    </row>
    <row r="396" spans="2:24" x14ac:dyDescent="0.3">
      <c r="B396" s="76"/>
      <c r="C396" s="77"/>
      <c r="D396" s="77"/>
      <c r="E396" s="77"/>
      <c r="F396" s="77"/>
      <c r="G396" s="77"/>
      <c r="H396" s="77"/>
      <c r="I396" s="77"/>
      <c r="J396" s="77"/>
      <c r="K396" s="77"/>
      <c r="L396" s="77"/>
      <c r="M396" s="77"/>
      <c r="N396" s="77"/>
      <c r="O396" s="77"/>
      <c r="P396" s="77"/>
      <c r="Q396" s="77"/>
      <c r="R396" s="77"/>
      <c r="S396" s="77"/>
      <c r="T396" s="77"/>
      <c r="U396" s="77"/>
      <c r="V396" s="77"/>
      <c r="W396" s="77"/>
      <c r="X396" s="78"/>
    </row>
    <row r="397" spans="2:24" x14ac:dyDescent="0.3">
      <c r="B397" s="76"/>
      <c r="C397" s="77"/>
      <c r="D397" s="77"/>
      <c r="E397" s="77"/>
      <c r="F397" s="77"/>
      <c r="G397" s="77"/>
      <c r="H397" s="77"/>
      <c r="I397" s="77"/>
      <c r="J397" s="77"/>
      <c r="K397" s="77"/>
      <c r="L397" s="77"/>
      <c r="M397" s="77"/>
      <c r="N397" s="77"/>
      <c r="O397" s="77"/>
      <c r="P397" s="77"/>
      <c r="Q397" s="77"/>
      <c r="R397" s="77"/>
      <c r="S397" s="77"/>
      <c r="T397" s="77"/>
      <c r="U397" s="77"/>
      <c r="V397" s="77"/>
      <c r="W397" s="77"/>
      <c r="X397" s="78"/>
    </row>
    <row r="398" spans="2:24" x14ac:dyDescent="0.3">
      <c r="B398" s="76"/>
      <c r="C398" s="77"/>
      <c r="D398" s="77"/>
      <c r="E398" s="77"/>
      <c r="F398" s="77"/>
      <c r="G398" s="77"/>
      <c r="H398" s="77"/>
      <c r="I398" s="77"/>
      <c r="J398" s="77"/>
      <c r="K398" s="77"/>
      <c r="L398" s="77"/>
      <c r="M398" s="77"/>
      <c r="N398" s="77"/>
      <c r="O398" s="77"/>
      <c r="P398" s="77"/>
      <c r="Q398" s="77"/>
      <c r="R398" s="77"/>
      <c r="S398" s="77"/>
      <c r="T398" s="77"/>
      <c r="U398" s="77"/>
      <c r="V398" s="77"/>
      <c r="W398" s="77"/>
      <c r="X398" s="78"/>
    </row>
    <row r="399" spans="2:24" x14ac:dyDescent="0.3">
      <c r="B399" s="76"/>
      <c r="C399" s="77"/>
      <c r="D399" s="77"/>
      <c r="E399" s="77"/>
      <c r="F399" s="77"/>
      <c r="G399" s="77"/>
      <c r="H399" s="77"/>
      <c r="I399" s="77"/>
      <c r="J399" s="77"/>
      <c r="K399" s="77"/>
      <c r="L399" s="77"/>
      <c r="M399" s="77"/>
      <c r="N399" s="77"/>
      <c r="O399" s="77"/>
      <c r="P399" s="77"/>
      <c r="Q399" s="77"/>
      <c r="R399" s="77"/>
      <c r="S399" s="77"/>
      <c r="T399" s="77"/>
      <c r="U399" s="77"/>
      <c r="V399" s="77"/>
      <c r="W399" s="77"/>
      <c r="X399" s="78"/>
    </row>
    <row r="400" spans="2:24" x14ac:dyDescent="0.3">
      <c r="B400" s="76"/>
      <c r="C400" s="77"/>
      <c r="D400" s="77"/>
      <c r="E400" s="77"/>
      <c r="F400" s="77"/>
      <c r="G400" s="77"/>
      <c r="H400" s="77"/>
      <c r="I400" s="77"/>
      <c r="J400" s="77"/>
      <c r="K400" s="77"/>
      <c r="L400" s="77"/>
      <c r="M400" s="77"/>
      <c r="N400" s="77"/>
      <c r="O400" s="77"/>
      <c r="P400" s="77"/>
      <c r="Q400" s="77"/>
      <c r="R400" s="77"/>
      <c r="S400" s="77"/>
      <c r="T400" s="77"/>
      <c r="U400" s="77"/>
      <c r="V400" s="77"/>
      <c r="W400" s="77"/>
      <c r="X400" s="78"/>
    </row>
    <row r="401" spans="2:24" x14ac:dyDescent="0.3">
      <c r="B401" s="76"/>
      <c r="C401" s="77"/>
      <c r="D401" s="77"/>
      <c r="E401" s="77"/>
      <c r="F401" s="77"/>
      <c r="G401" s="77"/>
      <c r="H401" s="77"/>
      <c r="I401" s="77"/>
      <c r="J401" s="77"/>
      <c r="K401" s="77"/>
      <c r="L401" s="77"/>
      <c r="M401" s="77"/>
      <c r="N401" s="77"/>
      <c r="O401" s="77"/>
      <c r="P401" s="77"/>
      <c r="Q401" s="77"/>
      <c r="R401" s="77"/>
      <c r="S401" s="77"/>
      <c r="T401" s="77"/>
      <c r="U401" s="77"/>
      <c r="V401" s="77"/>
      <c r="W401" s="77"/>
      <c r="X401" s="78"/>
    </row>
    <row r="402" spans="2:24" x14ac:dyDescent="0.3">
      <c r="B402" s="76"/>
      <c r="C402" s="77"/>
      <c r="D402" s="77"/>
      <c r="E402" s="77"/>
      <c r="F402" s="77"/>
      <c r="G402" s="77"/>
      <c r="H402" s="77"/>
      <c r="I402" s="77"/>
      <c r="J402" s="77"/>
      <c r="K402" s="77"/>
      <c r="L402" s="77"/>
      <c r="M402" s="77"/>
      <c r="N402" s="77"/>
      <c r="O402" s="77"/>
      <c r="P402" s="77"/>
      <c r="Q402" s="77"/>
      <c r="R402" s="77"/>
      <c r="S402" s="77"/>
      <c r="T402" s="77"/>
      <c r="U402" s="77"/>
      <c r="V402" s="77"/>
      <c r="W402" s="77"/>
      <c r="X402" s="78"/>
    </row>
    <row r="403" spans="2:24" x14ac:dyDescent="0.3">
      <c r="B403" s="76"/>
      <c r="C403" s="77"/>
      <c r="D403" s="77"/>
      <c r="E403" s="77"/>
      <c r="F403" s="77"/>
      <c r="G403" s="77"/>
      <c r="H403" s="77"/>
      <c r="I403" s="77"/>
      <c r="J403" s="77"/>
      <c r="K403" s="77"/>
      <c r="L403" s="77"/>
      <c r="M403" s="77"/>
      <c r="N403" s="77"/>
      <c r="O403" s="77"/>
      <c r="P403" s="77"/>
      <c r="Q403" s="77"/>
      <c r="R403" s="77"/>
      <c r="S403" s="77"/>
      <c r="T403" s="77"/>
      <c r="U403" s="77"/>
      <c r="V403" s="77"/>
      <c r="W403" s="77"/>
      <c r="X403" s="78"/>
    </row>
    <row r="404" spans="2:24" x14ac:dyDescent="0.3">
      <c r="B404" s="76"/>
      <c r="C404" s="77"/>
      <c r="D404" s="77"/>
      <c r="E404" s="77"/>
      <c r="F404" s="77"/>
      <c r="G404" s="77"/>
      <c r="H404" s="77"/>
      <c r="I404" s="77"/>
      <c r="J404" s="77"/>
      <c r="K404" s="77"/>
      <c r="L404" s="77"/>
      <c r="M404" s="77"/>
      <c r="N404" s="77"/>
      <c r="O404" s="77"/>
      <c r="P404" s="77"/>
      <c r="Q404" s="77"/>
      <c r="R404" s="77"/>
      <c r="S404" s="77"/>
      <c r="T404" s="77"/>
      <c r="U404" s="77"/>
      <c r="V404" s="77"/>
      <c r="W404" s="77"/>
      <c r="X404" s="78"/>
    </row>
    <row r="405" spans="2:24" x14ac:dyDescent="0.3">
      <c r="B405" s="76"/>
      <c r="C405" s="77"/>
      <c r="D405" s="77"/>
      <c r="E405" s="77"/>
      <c r="F405" s="77"/>
      <c r="G405" s="77"/>
      <c r="H405" s="77"/>
      <c r="I405" s="77"/>
      <c r="J405" s="77"/>
      <c r="K405" s="77"/>
      <c r="L405" s="77"/>
      <c r="M405" s="77"/>
      <c r="N405" s="77"/>
      <c r="O405" s="77"/>
      <c r="P405" s="77"/>
      <c r="Q405" s="77"/>
      <c r="R405" s="77"/>
      <c r="S405" s="77"/>
      <c r="T405" s="77"/>
      <c r="U405" s="77"/>
      <c r="V405" s="77"/>
      <c r="W405" s="77"/>
      <c r="X405" s="78"/>
    </row>
    <row r="406" spans="2:24" x14ac:dyDescent="0.3">
      <c r="B406" s="76"/>
      <c r="C406" s="77"/>
      <c r="D406" s="77"/>
      <c r="E406" s="77"/>
      <c r="F406" s="77"/>
      <c r="G406" s="77"/>
      <c r="H406" s="77"/>
      <c r="I406" s="77"/>
      <c r="J406" s="77"/>
      <c r="K406" s="77"/>
      <c r="L406" s="77"/>
      <c r="M406" s="77"/>
      <c r="N406" s="77"/>
      <c r="O406" s="77"/>
      <c r="P406" s="77"/>
      <c r="Q406" s="77"/>
      <c r="R406" s="77"/>
      <c r="S406" s="77"/>
      <c r="T406" s="77"/>
      <c r="U406" s="77"/>
      <c r="V406" s="77"/>
      <c r="W406" s="77"/>
      <c r="X406" s="78"/>
    </row>
    <row r="407" spans="2:24" x14ac:dyDescent="0.3">
      <c r="B407" s="76"/>
      <c r="C407" s="77"/>
      <c r="D407" s="77"/>
      <c r="E407" s="77"/>
      <c r="F407" s="77"/>
      <c r="G407" s="77"/>
      <c r="H407" s="77"/>
      <c r="I407" s="77"/>
      <c r="J407" s="77"/>
      <c r="K407" s="77"/>
      <c r="L407" s="77"/>
      <c r="M407" s="77"/>
      <c r="N407" s="77"/>
      <c r="O407" s="77"/>
      <c r="P407" s="77"/>
      <c r="Q407" s="77"/>
      <c r="R407" s="77"/>
      <c r="S407" s="77"/>
      <c r="T407" s="77"/>
      <c r="U407" s="77"/>
      <c r="V407" s="77"/>
      <c r="W407" s="77"/>
      <c r="X407" s="78"/>
    </row>
    <row r="408" spans="2:24" x14ac:dyDescent="0.3">
      <c r="B408" s="76"/>
      <c r="C408" s="77"/>
      <c r="D408" s="77"/>
      <c r="E408" s="77"/>
      <c r="F408" s="77"/>
      <c r="G408" s="77"/>
      <c r="H408" s="77"/>
      <c r="I408" s="77"/>
      <c r="J408" s="77"/>
      <c r="K408" s="77"/>
      <c r="L408" s="77"/>
      <c r="M408" s="77"/>
      <c r="N408" s="77"/>
      <c r="O408" s="77"/>
      <c r="P408" s="77"/>
      <c r="Q408" s="77"/>
      <c r="R408" s="77"/>
      <c r="S408" s="77"/>
      <c r="T408" s="77"/>
      <c r="U408" s="77"/>
      <c r="V408" s="77"/>
      <c r="W408" s="77"/>
      <c r="X408" s="78"/>
    </row>
    <row r="409" spans="2:24" x14ac:dyDescent="0.3">
      <c r="B409" s="76"/>
      <c r="C409" s="77"/>
      <c r="D409" s="77"/>
      <c r="E409" s="77"/>
      <c r="F409" s="77"/>
      <c r="G409" s="77"/>
      <c r="H409" s="77"/>
      <c r="I409" s="77"/>
      <c r="J409" s="77"/>
      <c r="K409" s="77"/>
      <c r="L409" s="77"/>
      <c r="M409" s="77"/>
      <c r="N409" s="77"/>
      <c r="O409" s="77"/>
      <c r="P409" s="77"/>
      <c r="Q409" s="77"/>
      <c r="R409" s="77"/>
      <c r="S409" s="77"/>
      <c r="T409" s="77"/>
      <c r="U409" s="77"/>
      <c r="V409" s="77"/>
      <c r="W409" s="77"/>
      <c r="X409" s="78"/>
    </row>
    <row r="410" spans="2:24" x14ac:dyDescent="0.3">
      <c r="B410" s="76"/>
      <c r="C410" s="77"/>
      <c r="D410" s="77"/>
      <c r="E410" s="77"/>
      <c r="F410" s="77"/>
      <c r="G410" s="77"/>
      <c r="H410" s="77"/>
      <c r="I410" s="77"/>
      <c r="J410" s="77"/>
      <c r="K410" s="77"/>
      <c r="L410" s="77"/>
      <c r="M410" s="77"/>
      <c r="N410" s="77"/>
      <c r="O410" s="77"/>
      <c r="P410" s="77"/>
      <c r="Q410" s="77"/>
      <c r="R410" s="77"/>
      <c r="S410" s="77"/>
      <c r="T410" s="77"/>
      <c r="U410" s="77"/>
      <c r="V410" s="77"/>
      <c r="W410" s="77"/>
      <c r="X410" s="78"/>
    </row>
    <row r="411" spans="2:24" x14ac:dyDescent="0.3">
      <c r="B411" s="76"/>
      <c r="C411" s="77"/>
      <c r="D411" s="77"/>
      <c r="E411" s="77"/>
      <c r="F411" s="77"/>
      <c r="G411" s="77"/>
      <c r="H411" s="77"/>
      <c r="I411" s="77"/>
      <c r="J411" s="77"/>
      <c r="K411" s="77"/>
      <c r="L411" s="77"/>
      <c r="M411" s="77"/>
      <c r="N411" s="77"/>
      <c r="O411" s="77"/>
      <c r="P411" s="77"/>
      <c r="Q411" s="77"/>
      <c r="R411" s="77"/>
      <c r="S411" s="77"/>
      <c r="T411" s="77"/>
      <c r="U411" s="77"/>
      <c r="V411" s="77"/>
      <c r="W411" s="77"/>
      <c r="X411" s="78"/>
    </row>
    <row r="412" spans="2:24" x14ac:dyDescent="0.3">
      <c r="B412" s="76"/>
      <c r="C412" s="77"/>
      <c r="D412" s="77"/>
      <c r="E412" s="77"/>
      <c r="F412" s="77"/>
      <c r="G412" s="77"/>
      <c r="H412" s="77"/>
      <c r="I412" s="77"/>
      <c r="J412" s="77"/>
      <c r="K412" s="77"/>
      <c r="L412" s="77"/>
      <c r="M412" s="77"/>
      <c r="N412" s="77"/>
      <c r="O412" s="77"/>
      <c r="P412" s="77"/>
      <c r="Q412" s="77"/>
      <c r="R412" s="77"/>
      <c r="S412" s="77"/>
      <c r="T412" s="77"/>
      <c r="U412" s="77"/>
      <c r="V412" s="77"/>
      <c r="W412" s="77"/>
      <c r="X412" s="78"/>
    </row>
    <row r="413" spans="2:24" x14ac:dyDescent="0.3">
      <c r="B413" s="76"/>
      <c r="C413" s="77"/>
      <c r="D413" s="77"/>
      <c r="E413" s="77"/>
      <c r="F413" s="77"/>
      <c r="G413" s="77"/>
      <c r="H413" s="77"/>
      <c r="I413" s="77"/>
      <c r="J413" s="77"/>
      <c r="K413" s="77"/>
      <c r="L413" s="77"/>
      <c r="M413" s="77"/>
      <c r="N413" s="77"/>
      <c r="O413" s="77"/>
      <c r="P413" s="77"/>
      <c r="Q413" s="77"/>
      <c r="R413" s="77"/>
      <c r="S413" s="77"/>
      <c r="T413" s="77"/>
      <c r="U413" s="77"/>
      <c r="V413" s="77"/>
      <c r="W413" s="77"/>
      <c r="X413" s="78"/>
    </row>
    <row r="414" spans="2:24" x14ac:dyDescent="0.3">
      <c r="B414" s="76"/>
      <c r="C414" s="77"/>
      <c r="D414" s="77"/>
      <c r="E414" s="77"/>
      <c r="F414" s="77"/>
      <c r="G414" s="77"/>
      <c r="H414" s="77"/>
      <c r="I414" s="77"/>
      <c r="J414" s="77"/>
      <c r="K414" s="77"/>
      <c r="L414" s="77"/>
      <c r="M414" s="77"/>
      <c r="N414" s="77"/>
      <c r="O414" s="77"/>
      <c r="P414" s="77"/>
      <c r="Q414" s="77"/>
      <c r="R414" s="77"/>
      <c r="S414" s="77"/>
      <c r="T414" s="77"/>
      <c r="U414" s="77"/>
      <c r="V414" s="77"/>
      <c r="W414" s="77"/>
      <c r="X414" s="78"/>
    </row>
    <row r="415" spans="2:24" ht="13.5" thickBot="1" x14ac:dyDescent="0.35">
      <c r="B415" s="79"/>
      <c r="C415" s="80"/>
      <c r="D415" s="80"/>
      <c r="E415" s="80"/>
      <c r="F415" s="80"/>
      <c r="G415" s="80"/>
      <c r="H415" s="80"/>
      <c r="I415" s="80"/>
      <c r="J415" s="80"/>
      <c r="K415" s="80"/>
      <c r="L415" s="80"/>
      <c r="M415" s="80"/>
      <c r="N415" s="80"/>
      <c r="O415" s="80"/>
      <c r="P415" s="80"/>
      <c r="Q415" s="80"/>
      <c r="R415" s="80"/>
      <c r="S415" s="80"/>
      <c r="T415" s="80"/>
      <c r="U415" s="80"/>
      <c r="V415" s="80"/>
      <c r="W415" s="80"/>
      <c r="X415" s="81"/>
    </row>
    <row r="416" spans="2:24" ht="13.5" thickTop="1" x14ac:dyDescent="0.3"/>
    <row r="417" spans="3:23" ht="13.5" thickBot="1" x14ac:dyDescent="0.35"/>
    <row r="418" spans="3:23" ht="14" thickTop="1" thickBot="1" x14ac:dyDescent="0.35">
      <c r="C418" s="170"/>
      <c r="D418" s="171"/>
      <c r="E418" s="171"/>
      <c r="F418" s="171"/>
      <c r="G418" s="171"/>
      <c r="H418" s="171"/>
      <c r="I418" s="171"/>
      <c r="J418" s="171"/>
      <c r="K418" s="171"/>
      <c r="L418" s="171"/>
      <c r="M418" s="171"/>
      <c r="N418" s="171"/>
      <c r="O418" s="171"/>
      <c r="P418" s="171"/>
      <c r="Q418" s="171"/>
      <c r="R418" s="171"/>
      <c r="S418" s="171"/>
      <c r="T418" s="171"/>
      <c r="U418" s="171"/>
      <c r="V418" s="171"/>
      <c r="W418" s="172"/>
    </row>
    <row r="419" spans="3:23" ht="21.5" thickBot="1" x14ac:dyDescent="0.35">
      <c r="C419" s="173"/>
      <c r="D419" s="174"/>
      <c r="E419" s="174"/>
      <c r="F419" s="174"/>
      <c r="G419" s="690" t="str">
        <f>Analysis!A116</f>
        <v>5. Access to Services and Excluded Children</v>
      </c>
      <c r="H419" s="691"/>
      <c r="I419" s="691"/>
      <c r="J419" s="691"/>
      <c r="K419" s="691"/>
      <c r="L419" s="691"/>
      <c r="M419" s="691"/>
      <c r="N419" s="691"/>
      <c r="O419" s="691"/>
      <c r="P419" s="691"/>
      <c r="Q419" s="691"/>
      <c r="R419" s="692"/>
      <c r="S419" s="174"/>
      <c r="T419" s="174"/>
      <c r="U419" s="174"/>
      <c r="V419" s="174"/>
      <c r="W419" s="175"/>
    </row>
    <row r="420" spans="3:23" x14ac:dyDescent="0.3">
      <c r="C420" s="173"/>
      <c r="D420" s="174"/>
      <c r="E420" s="174"/>
      <c r="F420" s="174"/>
      <c r="G420" s="174"/>
      <c r="H420" s="174"/>
      <c r="I420" s="174"/>
      <c r="J420" s="174"/>
      <c r="K420" s="174"/>
      <c r="L420" s="174"/>
      <c r="M420" s="174"/>
      <c r="N420" s="174"/>
      <c r="O420" s="174"/>
      <c r="P420" s="174"/>
      <c r="Q420" s="174"/>
      <c r="R420" s="174"/>
      <c r="S420" s="174"/>
      <c r="T420" s="174"/>
      <c r="U420" s="174"/>
      <c r="V420" s="174"/>
      <c r="W420" s="175"/>
    </row>
    <row r="421" spans="3:23" x14ac:dyDescent="0.3">
      <c r="C421" s="173"/>
      <c r="D421" s="174"/>
      <c r="E421" s="174"/>
      <c r="F421" s="174"/>
      <c r="G421" s="174"/>
      <c r="H421" s="174"/>
      <c r="I421" s="174"/>
      <c r="J421" s="174"/>
      <c r="K421" s="174"/>
      <c r="L421" s="174"/>
      <c r="M421" s="174"/>
      <c r="N421" s="174"/>
      <c r="O421" s="174"/>
      <c r="P421" s="174"/>
      <c r="Q421" s="174"/>
      <c r="R421" s="174"/>
      <c r="S421" s="174"/>
      <c r="T421" s="174"/>
      <c r="U421" s="174"/>
      <c r="V421" s="174"/>
      <c r="W421" s="175"/>
    </row>
    <row r="422" spans="3:23" x14ac:dyDescent="0.3">
      <c r="C422" s="173"/>
      <c r="D422" s="174"/>
      <c r="E422" s="174"/>
      <c r="F422" s="174"/>
      <c r="G422" s="174"/>
      <c r="H422" s="174"/>
      <c r="I422" s="174"/>
      <c r="J422" s="174"/>
      <c r="K422" s="174"/>
      <c r="L422" s="174"/>
      <c r="M422" s="174"/>
      <c r="N422" s="174"/>
      <c r="O422" s="174"/>
      <c r="P422" s="174"/>
      <c r="Q422" s="174"/>
      <c r="R422" s="174"/>
      <c r="S422" s="174"/>
      <c r="T422" s="174"/>
      <c r="U422" s="174"/>
      <c r="V422" s="174"/>
      <c r="W422" s="175"/>
    </row>
    <row r="423" spans="3:23" x14ac:dyDescent="0.3">
      <c r="C423" s="173"/>
      <c r="D423" s="174"/>
      <c r="E423" s="174"/>
      <c r="F423" s="174"/>
      <c r="G423" s="174"/>
      <c r="H423" s="174"/>
      <c r="I423" s="174"/>
      <c r="J423" s="174"/>
      <c r="K423" s="174"/>
      <c r="L423" s="174"/>
      <c r="M423" s="174"/>
      <c r="N423" s="174"/>
      <c r="O423" s="174"/>
      <c r="P423" s="174"/>
      <c r="Q423" s="174"/>
      <c r="R423" s="174"/>
      <c r="S423" s="174"/>
      <c r="T423" s="174"/>
      <c r="U423" s="174"/>
      <c r="V423" s="174"/>
      <c r="W423" s="175"/>
    </row>
    <row r="424" spans="3:23" x14ac:dyDescent="0.3">
      <c r="C424" s="173"/>
      <c r="D424" s="174"/>
      <c r="E424" s="174"/>
      <c r="F424" s="174"/>
      <c r="G424" s="174"/>
      <c r="H424" s="174"/>
      <c r="I424" s="174"/>
      <c r="J424" s="174"/>
      <c r="K424" s="174"/>
      <c r="L424" s="174"/>
      <c r="M424" s="174"/>
      <c r="N424" s="174"/>
      <c r="O424" s="174"/>
      <c r="P424" s="174"/>
      <c r="Q424" s="174"/>
      <c r="R424" s="174"/>
      <c r="S424" s="174"/>
      <c r="T424" s="174"/>
      <c r="U424" s="174"/>
      <c r="V424" s="174"/>
      <c r="W424" s="175"/>
    </row>
    <row r="425" spans="3:23" x14ac:dyDescent="0.3">
      <c r="C425" s="173"/>
      <c r="D425" s="174"/>
      <c r="E425" s="174"/>
      <c r="F425" s="174"/>
      <c r="G425" s="174"/>
      <c r="H425" s="174"/>
      <c r="I425" s="174"/>
      <c r="J425" s="174"/>
      <c r="K425" s="174"/>
      <c r="L425" s="174"/>
      <c r="M425" s="174"/>
      <c r="N425" s="174"/>
      <c r="O425" s="174"/>
      <c r="P425" s="174"/>
      <c r="Q425" s="174"/>
      <c r="R425" s="174"/>
      <c r="S425" s="174"/>
      <c r="T425" s="174"/>
      <c r="U425" s="174"/>
      <c r="V425" s="174"/>
      <c r="W425" s="175"/>
    </row>
    <row r="426" spans="3:23" x14ac:dyDescent="0.3">
      <c r="C426" s="173"/>
      <c r="D426" s="174"/>
      <c r="E426" s="174"/>
      <c r="F426" s="174"/>
      <c r="G426" s="174"/>
      <c r="H426" s="174"/>
      <c r="I426" s="174"/>
      <c r="J426" s="174"/>
      <c r="K426" s="174"/>
      <c r="L426" s="174"/>
      <c r="M426" s="174"/>
      <c r="N426" s="174"/>
      <c r="O426" s="174"/>
      <c r="P426" s="174"/>
      <c r="Q426" s="174"/>
      <c r="R426" s="174"/>
      <c r="S426" s="174"/>
      <c r="T426" s="174"/>
      <c r="U426" s="174"/>
      <c r="V426" s="174"/>
      <c r="W426" s="175"/>
    </row>
    <row r="427" spans="3:23" x14ac:dyDescent="0.3">
      <c r="C427" s="173"/>
      <c r="D427" s="174"/>
      <c r="E427" s="174"/>
      <c r="F427" s="174"/>
      <c r="G427" s="174"/>
      <c r="H427" s="174"/>
      <c r="I427" s="174"/>
      <c r="J427" s="174"/>
      <c r="K427" s="174"/>
      <c r="L427" s="174"/>
      <c r="M427" s="174"/>
      <c r="N427" s="174"/>
      <c r="O427" s="174"/>
      <c r="P427" s="174"/>
      <c r="Q427" s="174"/>
      <c r="R427" s="174"/>
      <c r="S427" s="174"/>
      <c r="T427" s="174"/>
      <c r="U427" s="174"/>
      <c r="V427" s="174"/>
      <c r="W427" s="175"/>
    </row>
    <row r="428" spans="3:23" x14ac:dyDescent="0.3">
      <c r="C428" s="173"/>
      <c r="D428" s="174"/>
      <c r="E428" s="174"/>
      <c r="F428" s="174"/>
      <c r="G428" s="174"/>
      <c r="H428" s="174"/>
      <c r="I428" s="174"/>
      <c r="J428" s="174"/>
      <c r="K428" s="174"/>
      <c r="L428" s="174"/>
      <c r="M428" s="174"/>
      <c r="N428" s="174"/>
      <c r="O428" s="174"/>
      <c r="P428" s="174"/>
      <c r="Q428" s="174"/>
      <c r="R428" s="174"/>
      <c r="S428" s="174"/>
      <c r="T428" s="174"/>
      <c r="U428" s="174"/>
      <c r="V428" s="174"/>
      <c r="W428" s="175"/>
    </row>
    <row r="429" spans="3:23" x14ac:dyDescent="0.3">
      <c r="C429" s="173"/>
      <c r="D429" s="174"/>
      <c r="E429" s="174"/>
      <c r="F429" s="174"/>
      <c r="G429" s="174"/>
      <c r="H429" s="174"/>
      <c r="I429" s="174"/>
      <c r="J429" s="174"/>
      <c r="K429" s="174"/>
      <c r="L429" s="174"/>
      <c r="M429" s="174"/>
      <c r="N429" s="174"/>
      <c r="O429" s="174"/>
      <c r="P429" s="174"/>
      <c r="Q429" s="174"/>
      <c r="R429" s="174"/>
      <c r="S429" s="174"/>
      <c r="T429" s="174"/>
      <c r="U429" s="174"/>
      <c r="V429" s="174"/>
      <c r="W429" s="175"/>
    </row>
    <row r="430" spans="3:23" x14ac:dyDescent="0.3">
      <c r="C430" s="173"/>
      <c r="D430" s="174"/>
      <c r="E430" s="174"/>
      <c r="F430" s="174"/>
      <c r="G430" s="174"/>
      <c r="H430" s="174"/>
      <c r="I430" s="174"/>
      <c r="J430" s="174"/>
      <c r="K430" s="174"/>
      <c r="L430" s="174"/>
      <c r="M430" s="174"/>
      <c r="N430" s="174"/>
      <c r="O430" s="174"/>
      <c r="P430" s="174"/>
      <c r="Q430" s="174"/>
      <c r="R430" s="174"/>
      <c r="S430" s="174"/>
      <c r="T430" s="174"/>
      <c r="U430" s="174"/>
      <c r="V430" s="174"/>
      <c r="W430" s="175"/>
    </row>
    <row r="431" spans="3:23" x14ac:dyDescent="0.3">
      <c r="C431" s="173"/>
      <c r="D431" s="174"/>
      <c r="E431" s="174"/>
      <c r="F431" s="174"/>
      <c r="G431" s="174"/>
      <c r="H431" s="174"/>
      <c r="I431" s="174"/>
      <c r="J431" s="174"/>
      <c r="K431" s="174"/>
      <c r="L431" s="174"/>
      <c r="M431" s="174"/>
      <c r="N431" s="174"/>
      <c r="O431" s="174"/>
      <c r="P431" s="174"/>
      <c r="Q431" s="174"/>
      <c r="R431" s="174"/>
      <c r="S431" s="174"/>
      <c r="T431" s="174"/>
      <c r="U431" s="174"/>
      <c r="V431" s="174"/>
      <c r="W431" s="175"/>
    </row>
    <row r="432" spans="3:23" x14ac:dyDescent="0.3">
      <c r="C432" s="173"/>
      <c r="D432" s="174"/>
      <c r="E432" s="174"/>
      <c r="F432" s="174"/>
      <c r="G432" s="174"/>
      <c r="H432" s="174"/>
      <c r="I432" s="174"/>
      <c r="J432" s="174"/>
      <c r="K432" s="174"/>
      <c r="L432" s="174"/>
      <c r="M432" s="174"/>
      <c r="N432" s="174"/>
      <c r="O432" s="174"/>
      <c r="P432" s="174"/>
      <c r="Q432" s="174"/>
      <c r="R432" s="174"/>
      <c r="S432" s="174"/>
      <c r="T432" s="174"/>
      <c r="U432" s="174"/>
      <c r="V432" s="174"/>
      <c r="W432" s="175"/>
    </row>
    <row r="433" spans="3:23" x14ac:dyDescent="0.3">
      <c r="C433" s="173"/>
      <c r="D433" s="174"/>
      <c r="E433" s="174"/>
      <c r="F433" s="174"/>
      <c r="G433" s="174"/>
      <c r="H433" s="174"/>
      <c r="I433" s="174"/>
      <c r="J433" s="174"/>
      <c r="K433" s="174"/>
      <c r="L433" s="174"/>
      <c r="M433" s="174"/>
      <c r="N433" s="174"/>
      <c r="O433" s="174"/>
      <c r="P433" s="174"/>
      <c r="Q433" s="174"/>
      <c r="R433" s="174"/>
      <c r="S433" s="174"/>
      <c r="T433" s="174"/>
      <c r="U433" s="174"/>
      <c r="V433" s="174"/>
      <c r="W433" s="175"/>
    </row>
    <row r="434" spans="3:23" x14ac:dyDescent="0.3">
      <c r="C434" s="173"/>
      <c r="D434" s="174"/>
      <c r="E434" s="174"/>
      <c r="F434" s="174"/>
      <c r="G434" s="174"/>
      <c r="H434" s="174"/>
      <c r="I434" s="174"/>
      <c r="J434" s="174"/>
      <c r="K434" s="174"/>
      <c r="L434" s="174"/>
      <c r="M434" s="174"/>
      <c r="N434" s="174"/>
      <c r="O434" s="174"/>
      <c r="P434" s="174"/>
      <c r="Q434" s="174"/>
      <c r="R434" s="174"/>
      <c r="S434" s="174"/>
      <c r="T434" s="174"/>
      <c r="U434" s="174"/>
      <c r="V434" s="174"/>
      <c r="W434" s="175"/>
    </row>
    <row r="435" spans="3:23" x14ac:dyDescent="0.3">
      <c r="C435" s="173"/>
      <c r="D435" s="174"/>
      <c r="E435" s="174"/>
      <c r="F435" s="174"/>
      <c r="G435" s="174"/>
      <c r="H435" s="174"/>
      <c r="I435" s="174"/>
      <c r="J435" s="174"/>
      <c r="K435" s="174"/>
      <c r="L435" s="174"/>
      <c r="M435" s="174"/>
      <c r="N435" s="174"/>
      <c r="O435" s="174"/>
      <c r="P435" s="174"/>
      <c r="Q435" s="174"/>
      <c r="R435" s="174"/>
      <c r="S435" s="174"/>
      <c r="T435" s="174"/>
      <c r="U435" s="174"/>
      <c r="V435" s="174"/>
      <c r="W435" s="175"/>
    </row>
    <row r="436" spans="3:23" x14ac:dyDescent="0.3">
      <c r="C436" s="173"/>
      <c r="D436" s="174"/>
      <c r="E436" s="174"/>
      <c r="F436" s="174"/>
      <c r="G436" s="174"/>
      <c r="H436" s="174"/>
      <c r="I436" s="174"/>
      <c r="J436" s="174"/>
      <c r="K436" s="174"/>
      <c r="L436" s="174"/>
      <c r="M436" s="174"/>
      <c r="N436" s="174"/>
      <c r="O436" s="174"/>
      <c r="P436" s="174"/>
      <c r="Q436" s="174"/>
      <c r="R436" s="174"/>
      <c r="S436" s="174"/>
      <c r="T436" s="174"/>
      <c r="U436" s="174"/>
      <c r="V436" s="174"/>
      <c r="W436" s="175"/>
    </row>
    <row r="437" spans="3:23" x14ac:dyDescent="0.3">
      <c r="C437" s="173"/>
      <c r="D437" s="174"/>
      <c r="E437" s="174"/>
      <c r="F437" s="174"/>
      <c r="G437" s="174"/>
      <c r="H437" s="174"/>
      <c r="I437" s="174"/>
      <c r="J437" s="174"/>
      <c r="K437" s="174"/>
      <c r="L437" s="174"/>
      <c r="M437" s="174"/>
      <c r="N437" s="174"/>
      <c r="O437" s="174"/>
      <c r="P437" s="174"/>
      <c r="Q437" s="174"/>
      <c r="R437" s="174"/>
      <c r="S437" s="174"/>
      <c r="T437" s="174"/>
      <c r="U437" s="174"/>
      <c r="V437" s="174"/>
      <c r="W437" s="175"/>
    </row>
    <row r="438" spans="3:23" x14ac:dyDescent="0.3">
      <c r="C438" s="173"/>
      <c r="D438" s="174"/>
      <c r="E438" s="174"/>
      <c r="F438" s="174"/>
      <c r="G438" s="174"/>
      <c r="H438" s="174"/>
      <c r="I438" s="174"/>
      <c r="J438" s="174"/>
      <c r="K438" s="174"/>
      <c r="L438" s="174"/>
      <c r="M438" s="174"/>
      <c r="N438" s="174"/>
      <c r="O438" s="174"/>
      <c r="P438" s="174"/>
      <c r="Q438" s="174"/>
      <c r="R438" s="174"/>
      <c r="S438" s="174"/>
      <c r="T438" s="174"/>
      <c r="U438" s="174"/>
      <c r="V438" s="174"/>
      <c r="W438" s="175"/>
    </row>
    <row r="439" spans="3:23" x14ac:dyDescent="0.3">
      <c r="C439" s="173"/>
      <c r="D439" s="174"/>
      <c r="E439" s="174"/>
      <c r="F439" s="174"/>
      <c r="G439" s="174"/>
      <c r="H439" s="174"/>
      <c r="I439" s="174"/>
      <c r="J439" s="174"/>
      <c r="K439" s="174"/>
      <c r="L439" s="174"/>
      <c r="M439" s="174"/>
      <c r="N439" s="174"/>
      <c r="O439" s="174"/>
      <c r="P439" s="174"/>
      <c r="Q439" s="174"/>
      <c r="R439" s="174"/>
      <c r="S439" s="174"/>
      <c r="T439" s="174"/>
      <c r="U439" s="174"/>
      <c r="V439" s="174"/>
      <c r="W439" s="175"/>
    </row>
    <row r="440" spans="3:23" x14ac:dyDescent="0.3">
      <c r="C440" s="173"/>
      <c r="D440" s="174"/>
      <c r="E440" s="174"/>
      <c r="F440" s="174"/>
      <c r="G440" s="174"/>
      <c r="H440" s="174"/>
      <c r="I440" s="174"/>
      <c r="J440" s="174"/>
      <c r="K440" s="174"/>
      <c r="L440" s="174"/>
      <c r="M440" s="174"/>
      <c r="N440" s="174"/>
      <c r="O440" s="174"/>
      <c r="P440" s="174"/>
      <c r="Q440" s="174"/>
      <c r="R440" s="174"/>
      <c r="S440" s="174"/>
      <c r="T440" s="174"/>
      <c r="U440" s="174"/>
      <c r="V440" s="174"/>
      <c r="W440" s="175"/>
    </row>
    <row r="441" spans="3:23" x14ac:dyDescent="0.3">
      <c r="C441" s="173"/>
      <c r="D441" s="174"/>
      <c r="E441" s="174"/>
      <c r="F441" s="174"/>
      <c r="G441" s="174"/>
      <c r="H441" s="174"/>
      <c r="I441" s="174"/>
      <c r="J441" s="174"/>
      <c r="K441" s="174"/>
      <c r="L441" s="174"/>
      <c r="M441" s="174"/>
      <c r="N441" s="174"/>
      <c r="O441" s="174"/>
      <c r="P441" s="174"/>
      <c r="Q441" s="174"/>
      <c r="R441" s="174"/>
      <c r="S441" s="174"/>
      <c r="T441" s="174"/>
      <c r="U441" s="174"/>
      <c r="V441" s="174"/>
      <c r="W441" s="175"/>
    </row>
    <row r="442" spans="3:23" x14ac:dyDescent="0.3">
      <c r="C442" s="173"/>
      <c r="D442" s="174"/>
      <c r="E442" s="174"/>
      <c r="F442" s="174"/>
      <c r="G442" s="174"/>
      <c r="H442" s="174"/>
      <c r="I442" s="174"/>
      <c r="J442" s="174"/>
      <c r="K442" s="174"/>
      <c r="L442" s="174"/>
      <c r="M442" s="174"/>
      <c r="N442" s="174"/>
      <c r="O442" s="174"/>
      <c r="P442" s="174"/>
      <c r="Q442" s="174"/>
      <c r="R442" s="174"/>
      <c r="S442" s="174"/>
      <c r="T442" s="174"/>
      <c r="U442" s="174"/>
      <c r="V442" s="174"/>
      <c r="W442" s="175"/>
    </row>
    <row r="443" spans="3:23" x14ac:dyDescent="0.3">
      <c r="C443" s="173"/>
      <c r="D443" s="174"/>
      <c r="E443" s="174"/>
      <c r="F443" s="174"/>
      <c r="G443" s="174"/>
      <c r="H443" s="174"/>
      <c r="I443" s="174"/>
      <c r="J443" s="174"/>
      <c r="K443" s="174"/>
      <c r="L443" s="174"/>
      <c r="M443" s="174"/>
      <c r="N443" s="174"/>
      <c r="O443" s="174"/>
      <c r="P443" s="174"/>
      <c r="Q443" s="174"/>
      <c r="R443" s="174"/>
      <c r="S443" s="174"/>
      <c r="T443" s="174"/>
      <c r="U443" s="174"/>
      <c r="V443" s="174"/>
      <c r="W443" s="175"/>
    </row>
    <row r="444" spans="3:23" x14ac:dyDescent="0.3">
      <c r="C444" s="173"/>
      <c r="D444" s="174"/>
      <c r="E444" s="174"/>
      <c r="F444" s="174"/>
      <c r="G444" s="174"/>
      <c r="H444" s="174"/>
      <c r="I444" s="174"/>
      <c r="J444" s="174"/>
      <c r="K444" s="174"/>
      <c r="L444" s="174"/>
      <c r="M444" s="174"/>
      <c r="N444" s="174"/>
      <c r="O444" s="174"/>
      <c r="P444" s="174"/>
      <c r="Q444" s="174"/>
      <c r="R444" s="174"/>
      <c r="S444" s="174"/>
      <c r="T444" s="174"/>
      <c r="U444" s="174"/>
      <c r="V444" s="174"/>
      <c r="W444" s="175"/>
    </row>
    <row r="445" spans="3:23" x14ac:dyDescent="0.3">
      <c r="C445" s="173"/>
      <c r="D445" s="174"/>
      <c r="E445" s="174"/>
      <c r="F445" s="174"/>
      <c r="G445" s="174"/>
      <c r="H445" s="174"/>
      <c r="I445" s="174"/>
      <c r="J445" s="174"/>
      <c r="K445" s="174"/>
      <c r="L445" s="174"/>
      <c r="M445" s="174"/>
      <c r="N445" s="174"/>
      <c r="O445" s="174"/>
      <c r="P445" s="174"/>
      <c r="Q445" s="174"/>
      <c r="R445" s="174"/>
      <c r="S445" s="174"/>
      <c r="T445" s="174"/>
      <c r="U445" s="174"/>
      <c r="V445" s="174"/>
      <c r="W445" s="175"/>
    </row>
    <row r="446" spans="3:23" x14ac:dyDescent="0.3">
      <c r="C446" s="173"/>
      <c r="D446" s="174"/>
      <c r="E446" s="174"/>
      <c r="F446" s="174"/>
      <c r="G446" s="174"/>
      <c r="H446" s="174"/>
      <c r="I446" s="174"/>
      <c r="J446" s="174"/>
      <c r="K446" s="174"/>
      <c r="L446" s="174"/>
      <c r="M446" s="174"/>
      <c r="N446" s="174"/>
      <c r="O446" s="174"/>
      <c r="P446" s="174"/>
      <c r="Q446" s="174"/>
      <c r="R446" s="174"/>
      <c r="S446" s="174"/>
      <c r="T446" s="174"/>
      <c r="U446" s="174"/>
      <c r="V446" s="174"/>
      <c r="W446" s="175"/>
    </row>
    <row r="447" spans="3:23" x14ac:dyDescent="0.3">
      <c r="C447" s="173"/>
      <c r="D447" s="174"/>
      <c r="E447" s="174"/>
      <c r="F447" s="174"/>
      <c r="G447" s="174"/>
      <c r="H447" s="174"/>
      <c r="I447" s="174"/>
      <c r="J447" s="174"/>
      <c r="K447" s="174"/>
      <c r="L447" s="174"/>
      <c r="M447" s="174"/>
      <c r="N447" s="174"/>
      <c r="O447" s="174"/>
      <c r="P447" s="174"/>
      <c r="Q447" s="174"/>
      <c r="R447" s="174"/>
      <c r="S447" s="174"/>
      <c r="T447" s="174"/>
      <c r="U447" s="174"/>
      <c r="V447" s="174"/>
      <c r="W447" s="175"/>
    </row>
    <row r="448" spans="3:23" x14ac:dyDescent="0.3">
      <c r="C448" s="173"/>
      <c r="D448" s="174"/>
      <c r="E448" s="174"/>
      <c r="F448" s="174"/>
      <c r="G448" s="174"/>
      <c r="H448" s="174"/>
      <c r="I448" s="174"/>
      <c r="J448" s="174"/>
      <c r="K448" s="174"/>
      <c r="L448" s="174"/>
      <c r="M448" s="174"/>
      <c r="N448" s="174"/>
      <c r="O448" s="174"/>
      <c r="P448" s="174"/>
      <c r="Q448" s="174"/>
      <c r="R448" s="174"/>
      <c r="S448" s="174"/>
      <c r="T448" s="174"/>
      <c r="U448" s="174"/>
      <c r="V448" s="174"/>
      <c r="W448" s="175"/>
    </row>
    <row r="449" spans="3:23" x14ac:dyDescent="0.3">
      <c r="C449" s="173"/>
      <c r="D449" s="174"/>
      <c r="E449" s="174"/>
      <c r="F449" s="174"/>
      <c r="G449" s="174"/>
      <c r="H449" s="174"/>
      <c r="I449" s="174"/>
      <c r="J449" s="174"/>
      <c r="K449" s="174"/>
      <c r="L449" s="174"/>
      <c r="M449" s="174"/>
      <c r="N449" s="174"/>
      <c r="O449" s="174"/>
      <c r="P449" s="174"/>
      <c r="Q449" s="174"/>
      <c r="R449" s="174"/>
      <c r="S449" s="174"/>
      <c r="T449" s="174"/>
      <c r="U449" s="174"/>
      <c r="V449" s="174"/>
      <c r="W449" s="175"/>
    </row>
    <row r="450" spans="3:23" x14ac:dyDescent="0.3">
      <c r="C450" s="173"/>
      <c r="D450" s="174"/>
      <c r="E450" s="174"/>
      <c r="F450" s="174"/>
      <c r="G450" s="174"/>
      <c r="H450" s="174"/>
      <c r="I450" s="174"/>
      <c r="J450" s="174"/>
      <c r="K450" s="174"/>
      <c r="L450" s="174"/>
      <c r="M450" s="174"/>
      <c r="N450" s="174"/>
      <c r="O450" s="174"/>
      <c r="P450" s="174"/>
      <c r="Q450" s="174"/>
      <c r="R450" s="174"/>
      <c r="S450" s="174"/>
      <c r="T450" s="174"/>
      <c r="U450" s="174"/>
      <c r="V450" s="174"/>
      <c r="W450" s="175"/>
    </row>
    <row r="451" spans="3:23" x14ac:dyDescent="0.3">
      <c r="C451" s="173"/>
      <c r="D451" s="174"/>
      <c r="E451" s="174"/>
      <c r="F451" s="174"/>
      <c r="G451" s="174"/>
      <c r="H451" s="174"/>
      <c r="I451" s="174"/>
      <c r="J451" s="174"/>
      <c r="K451" s="174"/>
      <c r="L451" s="174"/>
      <c r="M451" s="174"/>
      <c r="N451" s="174"/>
      <c r="O451" s="174"/>
      <c r="P451" s="174"/>
      <c r="Q451" s="174"/>
      <c r="R451" s="174"/>
      <c r="S451" s="174"/>
      <c r="T451" s="174"/>
      <c r="U451" s="174"/>
      <c r="V451" s="174"/>
      <c r="W451" s="175"/>
    </row>
    <row r="452" spans="3:23" x14ac:dyDescent="0.3">
      <c r="C452" s="173"/>
      <c r="D452" s="174"/>
      <c r="E452" s="174"/>
      <c r="F452" s="174"/>
      <c r="G452" s="174"/>
      <c r="H452" s="174"/>
      <c r="I452" s="174"/>
      <c r="J452" s="174"/>
      <c r="K452" s="174"/>
      <c r="L452" s="174"/>
      <c r="M452" s="174"/>
      <c r="N452" s="174"/>
      <c r="O452" s="174"/>
      <c r="P452" s="174"/>
      <c r="Q452" s="174"/>
      <c r="R452" s="174"/>
      <c r="S452" s="174"/>
      <c r="T452" s="174"/>
      <c r="U452" s="174"/>
      <c r="V452" s="174"/>
      <c r="W452" s="175"/>
    </row>
    <row r="453" spans="3:23" x14ac:dyDescent="0.3">
      <c r="C453" s="173"/>
      <c r="D453" s="174"/>
      <c r="E453" s="174"/>
      <c r="F453" s="174"/>
      <c r="G453" s="174"/>
      <c r="H453" s="174"/>
      <c r="I453" s="174"/>
      <c r="J453" s="174"/>
      <c r="K453" s="174"/>
      <c r="L453" s="174"/>
      <c r="M453" s="174"/>
      <c r="N453" s="174"/>
      <c r="O453" s="174"/>
      <c r="P453" s="174"/>
      <c r="Q453" s="174"/>
      <c r="R453" s="174"/>
      <c r="S453" s="174"/>
      <c r="T453" s="174"/>
      <c r="U453" s="174"/>
      <c r="V453" s="174"/>
      <c r="W453" s="175"/>
    </row>
    <row r="454" spans="3:23" x14ac:dyDescent="0.3">
      <c r="C454" s="173"/>
      <c r="D454" s="174"/>
      <c r="E454" s="174"/>
      <c r="F454" s="174"/>
      <c r="G454" s="174"/>
      <c r="H454" s="174"/>
      <c r="I454" s="174"/>
      <c r="J454" s="174"/>
      <c r="K454" s="174"/>
      <c r="L454" s="174"/>
      <c r="M454" s="174"/>
      <c r="N454" s="174"/>
      <c r="O454" s="174"/>
      <c r="P454" s="174"/>
      <c r="Q454" s="174"/>
      <c r="R454" s="174"/>
      <c r="S454" s="174"/>
      <c r="T454" s="174"/>
      <c r="U454" s="174"/>
      <c r="V454" s="174"/>
      <c r="W454" s="175"/>
    </row>
    <row r="455" spans="3:23" x14ac:dyDescent="0.3">
      <c r="C455" s="173"/>
      <c r="D455" s="174"/>
      <c r="E455" s="174"/>
      <c r="F455" s="174"/>
      <c r="G455" s="174"/>
      <c r="H455" s="174"/>
      <c r="I455" s="174"/>
      <c r="J455" s="174"/>
      <c r="K455" s="174"/>
      <c r="L455" s="174"/>
      <c r="M455" s="174"/>
      <c r="N455" s="174"/>
      <c r="O455" s="174"/>
      <c r="P455" s="174"/>
      <c r="Q455" s="174"/>
      <c r="R455" s="174"/>
      <c r="S455" s="174"/>
      <c r="T455" s="174"/>
      <c r="U455" s="174"/>
      <c r="V455" s="174"/>
      <c r="W455" s="175"/>
    </row>
    <row r="456" spans="3:23" x14ac:dyDescent="0.3">
      <c r="C456" s="173"/>
      <c r="D456" s="174"/>
      <c r="E456" s="174"/>
      <c r="F456" s="174"/>
      <c r="G456" s="174"/>
      <c r="H456" s="174"/>
      <c r="I456" s="174"/>
      <c r="J456" s="174"/>
      <c r="K456" s="174"/>
      <c r="L456" s="174"/>
      <c r="M456" s="174"/>
      <c r="N456" s="174"/>
      <c r="O456" s="174"/>
      <c r="P456" s="174"/>
      <c r="Q456" s="174"/>
      <c r="R456" s="174"/>
      <c r="S456" s="174"/>
      <c r="T456" s="174"/>
      <c r="U456" s="174"/>
      <c r="V456" s="174"/>
      <c r="W456" s="175"/>
    </row>
    <row r="457" spans="3:23" x14ac:dyDescent="0.3">
      <c r="C457" s="173"/>
      <c r="D457" s="174"/>
      <c r="E457" s="174"/>
      <c r="F457" s="174"/>
      <c r="G457" s="174"/>
      <c r="H457" s="174"/>
      <c r="I457" s="174"/>
      <c r="J457" s="174"/>
      <c r="K457" s="174"/>
      <c r="L457" s="174"/>
      <c r="M457" s="174"/>
      <c r="N457" s="174"/>
      <c r="O457" s="174"/>
      <c r="P457" s="174"/>
      <c r="Q457" s="174"/>
      <c r="R457" s="174"/>
      <c r="S457" s="174"/>
      <c r="T457" s="174"/>
      <c r="U457" s="174"/>
      <c r="V457" s="174"/>
      <c r="W457" s="175"/>
    </row>
    <row r="458" spans="3:23" x14ac:dyDescent="0.3">
      <c r="C458" s="173"/>
      <c r="D458" s="174"/>
      <c r="E458" s="174"/>
      <c r="F458" s="174"/>
      <c r="G458" s="174"/>
      <c r="H458" s="174"/>
      <c r="I458" s="174"/>
      <c r="J458" s="174"/>
      <c r="K458" s="174"/>
      <c r="L458" s="174"/>
      <c r="M458" s="174"/>
      <c r="N458" s="174"/>
      <c r="O458" s="174"/>
      <c r="P458" s="174"/>
      <c r="Q458" s="174"/>
      <c r="R458" s="174"/>
      <c r="S458" s="174"/>
      <c r="T458" s="174"/>
      <c r="U458" s="174"/>
      <c r="V458" s="174"/>
      <c r="W458" s="175"/>
    </row>
    <row r="459" spans="3:23" x14ac:dyDescent="0.3">
      <c r="C459" s="173"/>
      <c r="D459" s="174"/>
      <c r="E459" s="174"/>
      <c r="F459" s="174"/>
      <c r="G459" s="174"/>
      <c r="H459" s="174"/>
      <c r="I459" s="174"/>
      <c r="J459" s="174"/>
      <c r="K459" s="174"/>
      <c r="L459" s="174"/>
      <c r="M459" s="174"/>
      <c r="N459" s="174"/>
      <c r="O459" s="174"/>
      <c r="P459" s="174"/>
      <c r="Q459" s="174"/>
      <c r="R459" s="174"/>
      <c r="S459" s="174"/>
      <c r="T459" s="174"/>
      <c r="U459" s="174"/>
      <c r="V459" s="174"/>
      <c r="W459" s="175"/>
    </row>
    <row r="460" spans="3:23" x14ac:dyDescent="0.3">
      <c r="C460" s="173"/>
      <c r="D460" s="174"/>
      <c r="E460" s="174"/>
      <c r="F460" s="174"/>
      <c r="G460" s="174"/>
      <c r="H460" s="174"/>
      <c r="I460" s="174"/>
      <c r="J460" s="174"/>
      <c r="K460" s="174"/>
      <c r="L460" s="174"/>
      <c r="M460" s="174"/>
      <c r="N460" s="174"/>
      <c r="O460" s="174"/>
      <c r="P460" s="174"/>
      <c r="Q460" s="174"/>
      <c r="R460" s="174"/>
      <c r="S460" s="174"/>
      <c r="T460" s="174"/>
      <c r="U460" s="174"/>
      <c r="V460" s="174"/>
      <c r="W460" s="175"/>
    </row>
    <row r="461" spans="3:23" x14ac:dyDescent="0.3">
      <c r="C461" s="173"/>
      <c r="D461" s="174"/>
      <c r="E461" s="174"/>
      <c r="F461" s="174"/>
      <c r="G461" s="174"/>
      <c r="H461" s="174"/>
      <c r="I461" s="174"/>
      <c r="J461" s="174"/>
      <c r="K461" s="174"/>
      <c r="L461" s="174"/>
      <c r="M461" s="174"/>
      <c r="N461" s="174"/>
      <c r="O461" s="174"/>
      <c r="P461" s="174"/>
      <c r="Q461" s="174"/>
      <c r="R461" s="174"/>
      <c r="S461" s="174"/>
      <c r="T461" s="174"/>
      <c r="U461" s="174"/>
      <c r="V461" s="174"/>
      <c r="W461" s="175"/>
    </row>
    <row r="462" spans="3:23" x14ac:dyDescent="0.3">
      <c r="C462" s="173"/>
      <c r="D462" s="174"/>
      <c r="E462" s="174"/>
      <c r="F462" s="174"/>
      <c r="G462" s="174"/>
      <c r="H462" s="174"/>
      <c r="I462" s="174"/>
      <c r="J462" s="174"/>
      <c r="K462" s="174"/>
      <c r="L462" s="174"/>
      <c r="M462" s="174"/>
      <c r="N462" s="174"/>
      <c r="O462" s="174"/>
      <c r="P462" s="174"/>
      <c r="Q462" s="174"/>
      <c r="R462" s="174"/>
      <c r="S462" s="174"/>
      <c r="T462" s="174"/>
      <c r="U462" s="174"/>
      <c r="V462" s="174"/>
      <c r="W462" s="175"/>
    </row>
    <row r="463" spans="3:23" x14ac:dyDescent="0.3">
      <c r="C463" s="173"/>
      <c r="D463" s="174"/>
      <c r="E463" s="174"/>
      <c r="F463" s="174"/>
      <c r="G463" s="174"/>
      <c r="H463" s="174"/>
      <c r="I463" s="174"/>
      <c r="J463" s="174"/>
      <c r="K463" s="174"/>
      <c r="L463" s="174"/>
      <c r="M463" s="174"/>
      <c r="N463" s="174"/>
      <c r="O463" s="174"/>
      <c r="P463" s="174"/>
      <c r="Q463" s="174"/>
      <c r="R463" s="174"/>
      <c r="S463" s="174"/>
      <c r="T463" s="174"/>
      <c r="U463" s="174"/>
      <c r="V463" s="174"/>
      <c r="W463" s="175"/>
    </row>
    <row r="464" spans="3:23" x14ac:dyDescent="0.3">
      <c r="C464" s="173"/>
      <c r="D464" s="174"/>
      <c r="E464" s="174"/>
      <c r="F464" s="174"/>
      <c r="G464" s="174"/>
      <c r="H464" s="174"/>
      <c r="I464" s="174"/>
      <c r="J464" s="174"/>
      <c r="K464" s="174"/>
      <c r="L464" s="174"/>
      <c r="M464" s="174"/>
      <c r="N464" s="174"/>
      <c r="O464" s="174"/>
      <c r="P464" s="174"/>
      <c r="Q464" s="174"/>
      <c r="R464" s="174"/>
      <c r="S464" s="174"/>
      <c r="T464" s="174"/>
      <c r="U464" s="174"/>
      <c r="V464" s="174"/>
      <c r="W464" s="175"/>
    </row>
    <row r="465" spans="3:23" x14ac:dyDescent="0.3">
      <c r="C465" s="173"/>
      <c r="D465" s="174"/>
      <c r="E465" s="174"/>
      <c r="F465" s="174"/>
      <c r="G465" s="174"/>
      <c r="H465" s="174"/>
      <c r="I465" s="174"/>
      <c r="J465" s="174"/>
      <c r="K465" s="174"/>
      <c r="L465" s="174"/>
      <c r="M465" s="174"/>
      <c r="N465" s="174"/>
      <c r="O465" s="174"/>
      <c r="P465" s="174"/>
      <c r="Q465" s="174"/>
      <c r="R465" s="174"/>
      <c r="S465" s="174"/>
      <c r="T465" s="174"/>
      <c r="U465" s="174"/>
      <c r="V465" s="174"/>
      <c r="W465" s="175"/>
    </row>
    <row r="466" spans="3:23" x14ac:dyDescent="0.3">
      <c r="C466" s="173"/>
      <c r="D466" s="174"/>
      <c r="E466" s="174"/>
      <c r="F466" s="174"/>
      <c r="G466" s="174"/>
      <c r="H466" s="174"/>
      <c r="I466" s="174"/>
      <c r="J466" s="174"/>
      <c r="K466" s="174"/>
      <c r="L466" s="174"/>
      <c r="M466" s="174"/>
      <c r="N466" s="174"/>
      <c r="O466" s="174"/>
      <c r="P466" s="174"/>
      <c r="Q466" s="174"/>
      <c r="R466" s="174"/>
      <c r="S466" s="174"/>
      <c r="T466" s="174"/>
      <c r="U466" s="174"/>
      <c r="V466" s="174"/>
      <c r="W466" s="175"/>
    </row>
    <row r="467" spans="3:23" x14ac:dyDescent="0.3">
      <c r="C467" s="173"/>
      <c r="D467" s="174"/>
      <c r="E467" s="174"/>
      <c r="F467" s="174"/>
      <c r="G467" s="174"/>
      <c r="H467" s="174"/>
      <c r="I467" s="174"/>
      <c r="J467" s="174"/>
      <c r="K467" s="174"/>
      <c r="L467" s="174"/>
      <c r="M467" s="174"/>
      <c r="N467" s="174"/>
      <c r="O467" s="174"/>
      <c r="P467" s="174"/>
      <c r="Q467" s="174"/>
      <c r="R467" s="174"/>
      <c r="S467" s="174"/>
      <c r="T467" s="174"/>
      <c r="U467" s="174"/>
      <c r="V467" s="174"/>
      <c r="W467" s="175"/>
    </row>
    <row r="468" spans="3:23" x14ac:dyDescent="0.3">
      <c r="C468" s="173"/>
      <c r="D468" s="174"/>
      <c r="E468" s="174"/>
      <c r="F468" s="174"/>
      <c r="G468" s="174"/>
      <c r="H468" s="174"/>
      <c r="I468" s="174"/>
      <c r="J468" s="174"/>
      <c r="K468" s="174"/>
      <c r="L468" s="174"/>
      <c r="M468" s="174"/>
      <c r="N468" s="174"/>
      <c r="O468" s="174"/>
      <c r="P468" s="174"/>
      <c r="Q468" s="174"/>
      <c r="R468" s="174"/>
      <c r="S468" s="174"/>
      <c r="T468" s="174"/>
      <c r="U468" s="174"/>
      <c r="V468" s="174"/>
      <c r="W468" s="175"/>
    </row>
    <row r="469" spans="3:23" x14ac:dyDescent="0.3">
      <c r="C469" s="173"/>
      <c r="D469" s="174"/>
      <c r="E469" s="174"/>
      <c r="F469" s="174"/>
      <c r="G469" s="174"/>
      <c r="H469" s="174"/>
      <c r="I469" s="174"/>
      <c r="J469" s="174"/>
      <c r="K469" s="174"/>
      <c r="L469" s="174"/>
      <c r="M469" s="174"/>
      <c r="N469" s="174"/>
      <c r="O469" s="174"/>
      <c r="P469" s="174"/>
      <c r="Q469" s="174"/>
      <c r="R469" s="174"/>
      <c r="S469" s="174"/>
      <c r="T469" s="174"/>
      <c r="U469" s="174"/>
      <c r="V469" s="174"/>
      <c r="W469" s="175"/>
    </row>
    <row r="470" spans="3:23" x14ac:dyDescent="0.3">
      <c r="C470" s="173"/>
      <c r="D470" s="174"/>
      <c r="E470" s="174"/>
      <c r="F470" s="174"/>
      <c r="G470" s="174"/>
      <c r="H470" s="174"/>
      <c r="I470" s="174"/>
      <c r="J470" s="174"/>
      <c r="K470" s="174"/>
      <c r="L470" s="174"/>
      <c r="M470" s="174"/>
      <c r="N470" s="174"/>
      <c r="O470" s="174"/>
      <c r="P470" s="174"/>
      <c r="Q470" s="174"/>
      <c r="R470" s="174"/>
      <c r="S470" s="174"/>
      <c r="T470" s="174"/>
      <c r="U470" s="174"/>
      <c r="V470" s="174"/>
      <c r="W470" s="175"/>
    </row>
    <row r="471" spans="3:23" x14ac:dyDescent="0.3">
      <c r="C471" s="173"/>
      <c r="D471" s="174"/>
      <c r="E471" s="174"/>
      <c r="F471" s="174"/>
      <c r="G471" s="174"/>
      <c r="H471" s="174"/>
      <c r="I471" s="174"/>
      <c r="J471" s="174"/>
      <c r="K471" s="174"/>
      <c r="L471" s="174"/>
      <c r="M471" s="174"/>
      <c r="N471" s="174"/>
      <c r="O471" s="174"/>
      <c r="P471" s="174"/>
      <c r="Q471" s="174"/>
      <c r="R471" s="174"/>
      <c r="S471" s="174"/>
      <c r="T471" s="174"/>
      <c r="U471" s="174"/>
      <c r="V471" s="174"/>
      <c r="W471" s="175"/>
    </row>
    <row r="472" spans="3:23" x14ac:dyDescent="0.3">
      <c r="C472" s="173"/>
      <c r="D472" s="174"/>
      <c r="E472" s="174"/>
      <c r="F472" s="174"/>
      <c r="G472" s="174"/>
      <c r="H472" s="174"/>
      <c r="I472" s="174"/>
      <c r="J472" s="174"/>
      <c r="K472" s="174"/>
      <c r="L472" s="174"/>
      <c r="M472" s="174"/>
      <c r="N472" s="174"/>
      <c r="O472" s="174"/>
      <c r="P472" s="174"/>
      <c r="Q472" s="174"/>
      <c r="R472" s="174"/>
      <c r="S472" s="174"/>
      <c r="T472" s="174"/>
      <c r="U472" s="174"/>
      <c r="V472" s="174"/>
      <c r="W472" s="175"/>
    </row>
    <row r="473" spans="3:23" x14ac:dyDescent="0.3">
      <c r="C473" s="173"/>
      <c r="D473" s="174"/>
      <c r="E473" s="174"/>
      <c r="F473" s="174"/>
      <c r="G473" s="174"/>
      <c r="H473" s="174"/>
      <c r="I473" s="174"/>
      <c r="J473" s="174"/>
      <c r="K473" s="174"/>
      <c r="L473" s="174"/>
      <c r="M473" s="174"/>
      <c r="N473" s="174"/>
      <c r="O473" s="174"/>
      <c r="P473" s="174"/>
      <c r="Q473" s="174"/>
      <c r="R473" s="174"/>
      <c r="S473" s="174"/>
      <c r="T473" s="174"/>
      <c r="U473" s="174"/>
      <c r="V473" s="174"/>
      <c r="W473" s="175"/>
    </row>
    <row r="474" spans="3:23" x14ac:dyDescent="0.3">
      <c r="C474" s="173"/>
      <c r="D474" s="174"/>
      <c r="E474" s="174"/>
      <c r="F474" s="174"/>
      <c r="G474" s="174"/>
      <c r="H474" s="174"/>
      <c r="I474" s="174"/>
      <c r="J474" s="174"/>
      <c r="K474" s="174"/>
      <c r="L474" s="174"/>
      <c r="M474" s="174"/>
      <c r="N474" s="174"/>
      <c r="O474" s="174"/>
      <c r="P474" s="174"/>
      <c r="Q474" s="174"/>
      <c r="R474" s="174"/>
      <c r="S474" s="174"/>
      <c r="T474" s="174"/>
      <c r="U474" s="174"/>
      <c r="V474" s="174"/>
      <c r="W474" s="175"/>
    </row>
    <row r="475" spans="3:23" x14ac:dyDescent="0.3">
      <c r="C475" s="173"/>
      <c r="D475" s="174"/>
      <c r="E475" s="174"/>
      <c r="F475" s="174"/>
      <c r="G475" s="174"/>
      <c r="H475" s="174"/>
      <c r="I475" s="174"/>
      <c r="J475" s="174"/>
      <c r="K475" s="174"/>
      <c r="L475" s="174"/>
      <c r="M475" s="174"/>
      <c r="N475" s="174"/>
      <c r="O475" s="174"/>
      <c r="P475" s="174"/>
      <c r="Q475" s="174"/>
      <c r="R475" s="174"/>
      <c r="S475" s="174"/>
      <c r="T475" s="174"/>
      <c r="U475" s="174"/>
      <c r="V475" s="174"/>
      <c r="W475" s="175"/>
    </row>
    <row r="476" spans="3:23" x14ac:dyDescent="0.3">
      <c r="C476" s="173"/>
      <c r="D476" s="174"/>
      <c r="E476" s="174"/>
      <c r="F476" s="174"/>
      <c r="G476" s="174"/>
      <c r="H476" s="174"/>
      <c r="I476" s="174"/>
      <c r="J476" s="174"/>
      <c r="K476" s="174"/>
      <c r="L476" s="174"/>
      <c r="M476" s="174"/>
      <c r="N476" s="174"/>
      <c r="O476" s="174"/>
      <c r="P476" s="174"/>
      <c r="Q476" s="174"/>
      <c r="R476" s="174"/>
      <c r="S476" s="174"/>
      <c r="T476" s="174"/>
      <c r="U476" s="174"/>
      <c r="V476" s="174"/>
      <c r="W476" s="175"/>
    </row>
    <row r="477" spans="3:23" x14ac:dyDescent="0.3">
      <c r="C477" s="173"/>
      <c r="D477" s="174"/>
      <c r="E477" s="174"/>
      <c r="F477" s="174"/>
      <c r="G477" s="174"/>
      <c r="H477" s="174"/>
      <c r="I477" s="174"/>
      <c r="J477" s="174"/>
      <c r="K477" s="174"/>
      <c r="L477" s="174"/>
      <c r="M477" s="174"/>
      <c r="N477" s="174"/>
      <c r="O477" s="174"/>
      <c r="P477" s="174"/>
      <c r="Q477" s="174"/>
      <c r="R477" s="174"/>
      <c r="S477" s="174"/>
      <c r="T477" s="174"/>
      <c r="U477" s="174"/>
      <c r="V477" s="174"/>
      <c r="W477" s="175"/>
    </row>
    <row r="478" spans="3:23" x14ac:dyDescent="0.3">
      <c r="C478" s="173"/>
      <c r="D478" s="174"/>
      <c r="E478" s="174"/>
      <c r="F478" s="174"/>
      <c r="G478" s="174"/>
      <c r="H478" s="174"/>
      <c r="I478" s="174"/>
      <c r="J478" s="174"/>
      <c r="K478" s="174"/>
      <c r="L478" s="174"/>
      <c r="M478" s="174"/>
      <c r="N478" s="174"/>
      <c r="O478" s="174"/>
      <c r="P478" s="174"/>
      <c r="Q478" s="174"/>
      <c r="R478" s="174"/>
      <c r="S478" s="174"/>
      <c r="T478" s="174"/>
      <c r="U478" s="174"/>
      <c r="V478" s="174"/>
      <c r="W478" s="175"/>
    </row>
    <row r="479" spans="3:23" x14ac:dyDescent="0.3">
      <c r="C479" s="173"/>
      <c r="D479" s="174"/>
      <c r="E479" s="174"/>
      <c r="F479" s="174"/>
      <c r="G479" s="174"/>
      <c r="H479" s="174"/>
      <c r="I479" s="174"/>
      <c r="J479" s="174"/>
      <c r="K479" s="174"/>
      <c r="L479" s="174"/>
      <c r="M479" s="174"/>
      <c r="N479" s="174"/>
      <c r="O479" s="174"/>
      <c r="P479" s="174"/>
      <c r="Q479" s="174"/>
      <c r="R479" s="174"/>
      <c r="S479" s="174"/>
      <c r="T479" s="174"/>
      <c r="U479" s="174"/>
      <c r="V479" s="174"/>
      <c r="W479" s="175"/>
    </row>
    <row r="480" spans="3:23" x14ac:dyDescent="0.3">
      <c r="C480" s="173"/>
      <c r="D480" s="174"/>
      <c r="E480" s="174"/>
      <c r="F480" s="174"/>
      <c r="G480" s="174"/>
      <c r="H480" s="174"/>
      <c r="I480" s="174"/>
      <c r="J480" s="174"/>
      <c r="K480" s="174"/>
      <c r="L480" s="174"/>
      <c r="M480" s="174"/>
      <c r="N480" s="174"/>
      <c r="O480" s="174"/>
      <c r="P480" s="174"/>
      <c r="Q480" s="174"/>
      <c r="R480" s="174"/>
      <c r="S480" s="174"/>
      <c r="T480" s="174"/>
      <c r="U480" s="174"/>
      <c r="V480" s="174"/>
      <c r="W480" s="175"/>
    </row>
    <row r="481" spans="3:23" ht="13.5" thickBot="1" x14ac:dyDescent="0.35">
      <c r="C481" s="176"/>
      <c r="D481" s="177"/>
      <c r="E481" s="177"/>
      <c r="F481" s="177"/>
      <c r="G481" s="177"/>
      <c r="H481" s="177"/>
      <c r="I481" s="177"/>
      <c r="J481" s="177"/>
      <c r="K481" s="177"/>
      <c r="L481" s="177"/>
      <c r="M481" s="177"/>
      <c r="N481" s="177"/>
      <c r="O481" s="177"/>
      <c r="P481" s="177"/>
      <c r="Q481" s="177"/>
      <c r="R481" s="177"/>
      <c r="S481" s="177"/>
      <c r="T481" s="177"/>
      <c r="U481" s="177"/>
      <c r="V481" s="177"/>
      <c r="W481" s="178"/>
    </row>
    <row r="482" spans="3:23" ht="13.5" thickTop="1" x14ac:dyDescent="0.3"/>
    <row r="486" spans="3:23" ht="13.5" thickBot="1" x14ac:dyDescent="0.35"/>
    <row r="487" spans="3:23" ht="14" thickTop="1" thickBot="1" x14ac:dyDescent="0.35">
      <c r="C487" s="82"/>
      <c r="D487" s="83"/>
      <c r="E487" s="83"/>
      <c r="F487" s="83"/>
      <c r="G487" s="83"/>
      <c r="H487" s="83"/>
      <c r="I487" s="83"/>
      <c r="J487" s="83"/>
      <c r="K487" s="83"/>
      <c r="L487" s="83"/>
      <c r="M487" s="83"/>
      <c r="N487" s="83"/>
      <c r="O487" s="83"/>
      <c r="P487" s="83"/>
      <c r="Q487" s="83"/>
      <c r="R487" s="83"/>
      <c r="S487" s="83"/>
      <c r="T487" s="83"/>
      <c r="U487" s="83"/>
      <c r="V487" s="83"/>
      <c r="W487" s="84"/>
    </row>
    <row r="488" spans="3:23" ht="21.5" thickBot="1" x14ac:dyDescent="0.35">
      <c r="C488" s="85"/>
      <c r="D488" s="86"/>
      <c r="E488" s="86"/>
      <c r="F488" s="86"/>
      <c r="G488" s="696" t="str">
        <f>Analysis!A131</f>
        <v>6. Access to Information</v>
      </c>
      <c r="H488" s="697"/>
      <c r="I488" s="697"/>
      <c r="J488" s="697"/>
      <c r="K488" s="697"/>
      <c r="L488" s="697"/>
      <c r="M488" s="697"/>
      <c r="N488" s="697"/>
      <c r="O488" s="697"/>
      <c r="P488" s="697"/>
      <c r="Q488" s="697"/>
      <c r="R488" s="698"/>
      <c r="S488" s="86"/>
      <c r="T488" s="86"/>
      <c r="U488" s="86"/>
      <c r="V488" s="86"/>
      <c r="W488" s="87"/>
    </row>
    <row r="489" spans="3:23" x14ac:dyDescent="0.3">
      <c r="C489" s="85"/>
      <c r="D489" s="86"/>
      <c r="E489" s="86"/>
      <c r="F489" s="86"/>
      <c r="G489" s="86"/>
      <c r="H489" s="86"/>
      <c r="I489" s="86"/>
      <c r="J489" s="86"/>
      <c r="K489" s="86"/>
      <c r="L489" s="86"/>
      <c r="M489" s="86"/>
      <c r="N489" s="86"/>
      <c r="O489" s="86"/>
      <c r="P489" s="86"/>
      <c r="Q489" s="86"/>
      <c r="R489" s="86"/>
      <c r="S489" s="86"/>
      <c r="T489" s="86"/>
      <c r="U489" s="86"/>
      <c r="V489" s="86"/>
      <c r="W489" s="87"/>
    </row>
    <row r="490" spans="3:23" x14ac:dyDescent="0.3">
      <c r="C490" s="85"/>
      <c r="D490" s="86"/>
      <c r="E490" s="86"/>
      <c r="F490" s="86"/>
      <c r="G490" s="86"/>
      <c r="H490" s="86"/>
      <c r="I490" s="86"/>
      <c r="J490" s="86"/>
      <c r="K490" s="86"/>
      <c r="L490" s="86"/>
      <c r="M490" s="86"/>
      <c r="N490" s="86"/>
      <c r="O490" s="86"/>
      <c r="P490" s="86"/>
      <c r="Q490" s="86"/>
      <c r="R490" s="86"/>
      <c r="S490" s="86"/>
      <c r="T490" s="86"/>
      <c r="U490" s="86"/>
      <c r="V490" s="86"/>
      <c r="W490" s="87"/>
    </row>
    <row r="491" spans="3:23" x14ac:dyDescent="0.3">
      <c r="C491" s="85"/>
      <c r="D491" s="86"/>
      <c r="E491" s="86"/>
      <c r="F491" s="86"/>
      <c r="G491" s="86"/>
      <c r="H491" s="86"/>
      <c r="I491" s="86"/>
      <c r="J491" s="86"/>
      <c r="K491" s="86"/>
      <c r="L491" s="86"/>
      <c r="M491" s="86"/>
      <c r="N491" s="86"/>
      <c r="O491" s="86"/>
      <c r="P491" s="86"/>
      <c r="Q491" s="86"/>
      <c r="R491" s="86"/>
      <c r="S491" s="86"/>
      <c r="T491" s="86"/>
      <c r="U491" s="86"/>
      <c r="V491" s="86"/>
      <c r="W491" s="87"/>
    </row>
    <row r="492" spans="3:23" x14ac:dyDescent="0.3">
      <c r="C492" s="85"/>
      <c r="D492" s="86"/>
      <c r="E492" s="86"/>
      <c r="F492" s="86"/>
      <c r="G492" s="86"/>
      <c r="H492" s="86"/>
      <c r="I492" s="86"/>
      <c r="J492" s="86"/>
      <c r="K492" s="86"/>
      <c r="L492" s="86"/>
      <c r="M492" s="86"/>
      <c r="N492" s="86"/>
      <c r="O492" s="86"/>
      <c r="P492" s="86"/>
      <c r="Q492" s="86"/>
      <c r="R492" s="86"/>
      <c r="S492" s="86"/>
      <c r="T492" s="86"/>
      <c r="U492" s="86"/>
      <c r="V492" s="86"/>
      <c r="W492" s="87"/>
    </row>
    <row r="493" spans="3:23" x14ac:dyDescent="0.3">
      <c r="C493" s="85"/>
      <c r="D493" s="86"/>
      <c r="E493" s="86"/>
      <c r="F493" s="86"/>
      <c r="G493" s="86"/>
      <c r="H493" s="86"/>
      <c r="I493" s="86"/>
      <c r="J493" s="86"/>
      <c r="K493" s="86"/>
      <c r="L493" s="86"/>
      <c r="M493" s="86"/>
      <c r="N493" s="86"/>
      <c r="O493" s="86"/>
      <c r="P493" s="86"/>
      <c r="Q493" s="86"/>
      <c r="R493" s="86"/>
      <c r="S493" s="86"/>
      <c r="T493" s="86"/>
      <c r="U493" s="86"/>
      <c r="V493" s="86"/>
      <c r="W493" s="87"/>
    </row>
    <row r="494" spans="3:23" x14ac:dyDescent="0.3">
      <c r="C494" s="85"/>
      <c r="D494" s="86"/>
      <c r="E494" s="86"/>
      <c r="F494" s="86"/>
      <c r="G494" s="86"/>
      <c r="H494" s="86"/>
      <c r="I494" s="86"/>
      <c r="J494" s="86"/>
      <c r="K494" s="86"/>
      <c r="L494" s="86"/>
      <c r="M494" s="86"/>
      <c r="N494" s="86"/>
      <c r="O494" s="86"/>
      <c r="P494" s="86"/>
      <c r="Q494" s="86"/>
      <c r="R494" s="86"/>
      <c r="S494" s="86"/>
      <c r="T494" s="86"/>
      <c r="U494" s="86"/>
      <c r="V494" s="86"/>
      <c r="W494" s="87"/>
    </row>
    <row r="495" spans="3:23" x14ac:dyDescent="0.3">
      <c r="C495" s="85"/>
      <c r="D495" s="86"/>
      <c r="E495" s="86"/>
      <c r="F495" s="86"/>
      <c r="G495" s="86"/>
      <c r="H495" s="86"/>
      <c r="I495" s="86"/>
      <c r="J495" s="86"/>
      <c r="K495" s="86"/>
      <c r="L495" s="86"/>
      <c r="M495" s="86"/>
      <c r="N495" s="86"/>
      <c r="O495" s="86"/>
      <c r="P495" s="86"/>
      <c r="Q495" s="86"/>
      <c r="R495" s="86"/>
      <c r="S495" s="86"/>
      <c r="T495" s="86"/>
      <c r="U495" s="86"/>
      <c r="V495" s="86"/>
      <c r="W495" s="87"/>
    </row>
    <row r="496" spans="3:23" x14ac:dyDescent="0.3">
      <c r="C496" s="85"/>
      <c r="D496" s="86"/>
      <c r="E496" s="86"/>
      <c r="F496" s="86"/>
      <c r="G496" s="86"/>
      <c r="H496" s="86"/>
      <c r="I496" s="86"/>
      <c r="J496" s="86"/>
      <c r="K496" s="86"/>
      <c r="L496" s="86"/>
      <c r="M496" s="86"/>
      <c r="N496" s="86"/>
      <c r="O496" s="86"/>
      <c r="P496" s="86"/>
      <c r="Q496" s="86"/>
      <c r="R496" s="86"/>
      <c r="S496" s="86"/>
      <c r="T496" s="86"/>
      <c r="U496" s="86"/>
      <c r="V496" s="86"/>
      <c r="W496" s="87"/>
    </row>
    <row r="497" spans="3:23" x14ac:dyDescent="0.3">
      <c r="C497" s="85"/>
      <c r="D497" s="86"/>
      <c r="E497" s="86"/>
      <c r="F497" s="86"/>
      <c r="G497" s="86"/>
      <c r="H497" s="86"/>
      <c r="I497" s="86"/>
      <c r="J497" s="86"/>
      <c r="K497" s="86"/>
      <c r="L497" s="86"/>
      <c r="M497" s="86"/>
      <c r="N497" s="86"/>
      <c r="O497" s="86"/>
      <c r="P497" s="86"/>
      <c r="Q497" s="86"/>
      <c r="R497" s="86"/>
      <c r="S497" s="86"/>
      <c r="T497" s="86"/>
      <c r="U497" s="86"/>
      <c r="V497" s="86"/>
      <c r="W497" s="87"/>
    </row>
    <row r="498" spans="3:23" x14ac:dyDescent="0.3">
      <c r="C498" s="85"/>
      <c r="D498" s="86"/>
      <c r="E498" s="86"/>
      <c r="F498" s="86"/>
      <c r="G498" s="86"/>
      <c r="H498" s="86"/>
      <c r="I498" s="86"/>
      <c r="J498" s="86"/>
      <c r="K498" s="86"/>
      <c r="L498" s="86"/>
      <c r="M498" s="86"/>
      <c r="N498" s="86"/>
      <c r="O498" s="86"/>
      <c r="P498" s="86"/>
      <c r="Q498" s="86"/>
      <c r="R498" s="86"/>
      <c r="S498" s="86"/>
      <c r="T498" s="86"/>
      <c r="U498" s="86"/>
      <c r="V498" s="86"/>
      <c r="W498" s="87"/>
    </row>
    <row r="499" spans="3:23" x14ac:dyDescent="0.3">
      <c r="C499" s="85"/>
      <c r="D499" s="86"/>
      <c r="E499" s="86"/>
      <c r="F499" s="86"/>
      <c r="G499" s="86"/>
      <c r="H499" s="86"/>
      <c r="I499" s="86"/>
      <c r="J499" s="86"/>
      <c r="K499" s="86"/>
      <c r="L499" s="86"/>
      <c r="M499" s="86"/>
      <c r="N499" s="86"/>
      <c r="O499" s="86"/>
      <c r="P499" s="86"/>
      <c r="Q499" s="86"/>
      <c r="R499" s="86"/>
      <c r="S499" s="86"/>
      <c r="T499" s="86"/>
      <c r="U499" s="86"/>
      <c r="V499" s="86"/>
      <c r="W499" s="87"/>
    </row>
    <row r="500" spans="3:23" x14ac:dyDescent="0.3">
      <c r="C500" s="85"/>
      <c r="D500" s="86"/>
      <c r="E500" s="86"/>
      <c r="F500" s="86"/>
      <c r="G500" s="86"/>
      <c r="H500" s="86"/>
      <c r="I500" s="86"/>
      <c r="J500" s="86"/>
      <c r="K500" s="86"/>
      <c r="L500" s="86"/>
      <c r="M500" s="86"/>
      <c r="N500" s="86"/>
      <c r="O500" s="86"/>
      <c r="P500" s="86"/>
      <c r="Q500" s="86"/>
      <c r="R500" s="86"/>
      <c r="S500" s="86"/>
      <c r="T500" s="86"/>
      <c r="U500" s="86"/>
      <c r="V500" s="86"/>
      <c r="W500" s="87"/>
    </row>
    <row r="501" spans="3:23" x14ac:dyDescent="0.3">
      <c r="C501" s="85"/>
      <c r="D501" s="86"/>
      <c r="E501" s="86"/>
      <c r="F501" s="86"/>
      <c r="G501" s="86"/>
      <c r="H501" s="86"/>
      <c r="I501" s="86"/>
      <c r="J501" s="86"/>
      <c r="K501" s="86"/>
      <c r="L501" s="86"/>
      <c r="M501" s="86"/>
      <c r="N501" s="86"/>
      <c r="O501" s="86"/>
      <c r="P501" s="86"/>
      <c r="Q501" s="86"/>
      <c r="R501" s="86"/>
      <c r="S501" s="86"/>
      <c r="T501" s="86"/>
      <c r="U501" s="86"/>
      <c r="V501" s="86"/>
      <c r="W501" s="87"/>
    </row>
    <row r="502" spans="3:23" x14ac:dyDescent="0.3">
      <c r="C502" s="85"/>
      <c r="D502" s="86"/>
      <c r="E502" s="86"/>
      <c r="F502" s="86"/>
      <c r="G502" s="86"/>
      <c r="H502" s="86"/>
      <c r="I502" s="86"/>
      <c r="J502" s="86"/>
      <c r="K502" s="86"/>
      <c r="L502" s="86"/>
      <c r="M502" s="86"/>
      <c r="N502" s="86"/>
      <c r="O502" s="86"/>
      <c r="P502" s="86"/>
      <c r="Q502" s="86"/>
      <c r="R502" s="86"/>
      <c r="S502" s="86"/>
      <c r="T502" s="86"/>
      <c r="U502" s="86"/>
      <c r="V502" s="86"/>
      <c r="W502" s="87"/>
    </row>
    <row r="503" spans="3:23" x14ac:dyDescent="0.3">
      <c r="C503" s="85"/>
      <c r="D503" s="86"/>
      <c r="E503" s="86"/>
      <c r="F503" s="86"/>
      <c r="G503" s="86"/>
      <c r="H503" s="86"/>
      <c r="I503" s="86"/>
      <c r="J503" s="86"/>
      <c r="K503" s="86"/>
      <c r="L503" s="86"/>
      <c r="M503" s="86"/>
      <c r="N503" s="86"/>
      <c r="O503" s="86"/>
      <c r="P503" s="86"/>
      <c r="Q503" s="86"/>
      <c r="R503" s="86"/>
      <c r="S503" s="86"/>
      <c r="T503" s="86"/>
      <c r="U503" s="86"/>
      <c r="V503" s="86"/>
      <c r="W503" s="87"/>
    </row>
    <row r="504" spans="3:23" x14ac:dyDescent="0.3">
      <c r="C504" s="85"/>
      <c r="D504" s="86"/>
      <c r="E504" s="86"/>
      <c r="F504" s="86"/>
      <c r="G504" s="86"/>
      <c r="H504" s="86"/>
      <c r="I504" s="86"/>
      <c r="J504" s="86"/>
      <c r="K504" s="86"/>
      <c r="L504" s="86"/>
      <c r="M504" s="86"/>
      <c r="N504" s="86"/>
      <c r="O504" s="86"/>
      <c r="P504" s="86"/>
      <c r="Q504" s="86"/>
      <c r="R504" s="86"/>
      <c r="S504" s="86"/>
      <c r="T504" s="86"/>
      <c r="U504" s="86"/>
      <c r="V504" s="86"/>
      <c r="W504" s="87"/>
    </row>
    <row r="505" spans="3:23" x14ac:dyDescent="0.3">
      <c r="C505" s="85"/>
      <c r="D505" s="86"/>
      <c r="E505" s="86"/>
      <c r="F505" s="86"/>
      <c r="G505" s="86"/>
      <c r="H505" s="86"/>
      <c r="I505" s="86"/>
      <c r="J505" s="86"/>
      <c r="K505" s="86"/>
      <c r="L505" s="86"/>
      <c r="M505" s="86"/>
      <c r="N505" s="86"/>
      <c r="O505" s="86"/>
      <c r="P505" s="86"/>
      <c r="Q505" s="86"/>
      <c r="R505" s="86"/>
      <c r="S505" s="86"/>
      <c r="T505" s="86"/>
      <c r="U505" s="86"/>
      <c r="V505" s="86"/>
      <c r="W505" s="87"/>
    </row>
    <row r="506" spans="3:23" x14ac:dyDescent="0.3">
      <c r="C506" s="85"/>
      <c r="D506" s="86"/>
      <c r="E506" s="86"/>
      <c r="F506" s="86"/>
      <c r="G506" s="86"/>
      <c r="H506" s="86"/>
      <c r="I506" s="86"/>
      <c r="J506" s="86"/>
      <c r="K506" s="86"/>
      <c r="L506" s="86"/>
      <c r="M506" s="86"/>
      <c r="N506" s="86"/>
      <c r="O506" s="86"/>
      <c r="P506" s="86"/>
      <c r="Q506" s="86"/>
      <c r="R506" s="86"/>
      <c r="S506" s="86"/>
      <c r="T506" s="86"/>
      <c r="U506" s="86"/>
      <c r="V506" s="86"/>
      <c r="W506" s="87"/>
    </row>
    <row r="507" spans="3:23" x14ac:dyDescent="0.3">
      <c r="C507" s="85"/>
      <c r="D507" s="86"/>
      <c r="E507" s="86"/>
      <c r="F507" s="86"/>
      <c r="G507" s="86"/>
      <c r="H507" s="86"/>
      <c r="I507" s="86"/>
      <c r="J507" s="86"/>
      <c r="K507" s="86"/>
      <c r="L507" s="86"/>
      <c r="M507" s="86"/>
      <c r="N507" s="86"/>
      <c r="O507" s="86"/>
      <c r="P507" s="86"/>
      <c r="Q507" s="86"/>
      <c r="R507" s="86"/>
      <c r="S507" s="86"/>
      <c r="T507" s="86"/>
      <c r="U507" s="86"/>
      <c r="V507" s="86"/>
      <c r="W507" s="87"/>
    </row>
    <row r="508" spans="3:23" x14ac:dyDescent="0.3">
      <c r="C508" s="85"/>
      <c r="D508" s="86"/>
      <c r="E508" s="86"/>
      <c r="F508" s="86"/>
      <c r="G508" s="86"/>
      <c r="H508" s="86"/>
      <c r="I508" s="86"/>
      <c r="J508" s="86"/>
      <c r="K508" s="86"/>
      <c r="L508" s="86"/>
      <c r="M508" s="86"/>
      <c r="N508" s="86"/>
      <c r="O508" s="86"/>
      <c r="P508" s="86"/>
      <c r="Q508" s="86"/>
      <c r="R508" s="86"/>
      <c r="S508" s="86"/>
      <c r="T508" s="86"/>
      <c r="U508" s="86"/>
      <c r="V508" s="86"/>
      <c r="W508" s="87"/>
    </row>
    <row r="509" spans="3:23" x14ac:dyDescent="0.3">
      <c r="C509" s="85"/>
      <c r="D509" s="86"/>
      <c r="E509" s="86"/>
      <c r="F509" s="86"/>
      <c r="G509" s="86"/>
      <c r="H509" s="86"/>
      <c r="I509" s="86"/>
      <c r="J509" s="86"/>
      <c r="K509" s="86"/>
      <c r="L509" s="86"/>
      <c r="M509" s="86"/>
      <c r="N509" s="86"/>
      <c r="O509" s="86"/>
      <c r="P509" s="86"/>
      <c r="Q509" s="86"/>
      <c r="R509" s="86"/>
      <c r="S509" s="86"/>
      <c r="T509" s="86"/>
      <c r="U509" s="86"/>
      <c r="V509" s="86"/>
      <c r="W509" s="87"/>
    </row>
    <row r="510" spans="3:23" x14ac:dyDescent="0.3">
      <c r="C510" s="85"/>
      <c r="D510" s="86"/>
      <c r="E510" s="86"/>
      <c r="F510" s="86"/>
      <c r="G510" s="86"/>
      <c r="H510" s="86"/>
      <c r="I510" s="86"/>
      <c r="J510" s="86"/>
      <c r="K510" s="86"/>
      <c r="L510" s="86"/>
      <c r="M510" s="86"/>
      <c r="N510" s="86"/>
      <c r="O510" s="86"/>
      <c r="P510" s="86"/>
      <c r="Q510" s="86"/>
      <c r="R510" s="86"/>
      <c r="S510" s="86"/>
      <c r="T510" s="86"/>
      <c r="U510" s="86"/>
      <c r="V510" s="86"/>
      <c r="W510" s="87"/>
    </row>
    <row r="511" spans="3:23" x14ac:dyDescent="0.3">
      <c r="C511" s="85"/>
      <c r="D511" s="86"/>
      <c r="E511" s="86"/>
      <c r="F511" s="86"/>
      <c r="G511" s="86"/>
      <c r="H511" s="86"/>
      <c r="I511" s="86"/>
      <c r="J511" s="86"/>
      <c r="K511" s="86"/>
      <c r="L511" s="86"/>
      <c r="M511" s="86"/>
      <c r="N511" s="86"/>
      <c r="O511" s="86"/>
      <c r="P511" s="86"/>
      <c r="Q511" s="86"/>
      <c r="R511" s="86"/>
      <c r="S511" s="86"/>
      <c r="T511" s="86"/>
      <c r="U511" s="86"/>
      <c r="V511" s="86"/>
      <c r="W511" s="87"/>
    </row>
    <row r="512" spans="3:23" ht="13.5" thickBot="1" x14ac:dyDescent="0.35">
      <c r="C512" s="88"/>
      <c r="D512" s="89"/>
      <c r="E512" s="89"/>
      <c r="F512" s="89"/>
      <c r="G512" s="89"/>
      <c r="H512" s="89"/>
      <c r="I512" s="89"/>
      <c r="J512" s="89"/>
      <c r="K512" s="89"/>
      <c r="L512" s="89"/>
      <c r="M512" s="89"/>
      <c r="N512" s="89"/>
      <c r="O512" s="89"/>
      <c r="P512" s="89"/>
      <c r="Q512" s="89"/>
      <c r="R512" s="89"/>
      <c r="S512" s="89"/>
      <c r="T512" s="89"/>
      <c r="U512" s="89"/>
      <c r="V512" s="89"/>
      <c r="W512" s="90"/>
    </row>
    <row r="513" spans="3:23" ht="14" thickTop="1" thickBot="1" x14ac:dyDescent="0.35"/>
    <row r="514" spans="3:23" ht="14" thickTop="1" thickBot="1" x14ac:dyDescent="0.35">
      <c r="C514" s="161"/>
      <c r="D514" s="162"/>
      <c r="E514" s="162"/>
      <c r="F514" s="162"/>
      <c r="G514" s="162"/>
      <c r="H514" s="162"/>
      <c r="I514" s="162"/>
      <c r="J514" s="162"/>
      <c r="K514" s="162"/>
      <c r="L514" s="162"/>
      <c r="M514" s="162"/>
      <c r="N514" s="162"/>
      <c r="O514" s="162"/>
      <c r="P514" s="162"/>
      <c r="Q514" s="162"/>
      <c r="R514" s="162"/>
      <c r="S514" s="162"/>
      <c r="T514" s="162"/>
      <c r="U514" s="162"/>
      <c r="V514" s="162"/>
      <c r="W514" s="163"/>
    </row>
    <row r="515" spans="3:23" ht="21.5" thickBot="1" x14ac:dyDescent="0.35">
      <c r="C515" s="164"/>
      <c r="D515" s="165"/>
      <c r="E515" s="165"/>
      <c r="F515" s="165"/>
      <c r="G515" s="693" t="str">
        <f>Analysis!A134</f>
        <v>7. Child Labour</v>
      </c>
      <c r="H515" s="694"/>
      <c r="I515" s="694"/>
      <c r="J515" s="694"/>
      <c r="K515" s="694"/>
      <c r="L515" s="694"/>
      <c r="M515" s="694"/>
      <c r="N515" s="694"/>
      <c r="O515" s="694"/>
      <c r="P515" s="694"/>
      <c r="Q515" s="694"/>
      <c r="R515" s="695"/>
      <c r="S515" s="165"/>
      <c r="T515" s="165"/>
      <c r="U515" s="165"/>
      <c r="V515" s="165"/>
      <c r="W515" s="166"/>
    </row>
    <row r="516" spans="3:23" x14ac:dyDescent="0.3">
      <c r="C516" s="164"/>
      <c r="D516" s="165"/>
      <c r="E516" s="165"/>
      <c r="F516" s="165"/>
      <c r="G516" s="165"/>
      <c r="H516" s="165"/>
      <c r="I516" s="165"/>
      <c r="J516" s="165"/>
      <c r="K516" s="165"/>
      <c r="L516" s="165"/>
      <c r="M516" s="165"/>
      <c r="N516" s="165"/>
      <c r="O516" s="165"/>
      <c r="P516" s="165"/>
      <c r="Q516" s="165"/>
      <c r="R516" s="165"/>
      <c r="S516" s="165"/>
      <c r="T516" s="165"/>
      <c r="U516" s="165"/>
      <c r="V516" s="165"/>
      <c r="W516" s="166"/>
    </row>
    <row r="517" spans="3:23" x14ac:dyDescent="0.3">
      <c r="C517" s="164"/>
      <c r="D517" s="165"/>
      <c r="E517" s="165"/>
      <c r="F517" s="165"/>
      <c r="G517" s="165"/>
      <c r="H517" s="165"/>
      <c r="I517" s="165"/>
      <c r="J517" s="165"/>
      <c r="K517" s="165"/>
      <c r="L517" s="165"/>
      <c r="M517" s="165"/>
      <c r="N517" s="165"/>
      <c r="O517" s="165"/>
      <c r="P517" s="165"/>
      <c r="Q517" s="165"/>
      <c r="R517" s="165"/>
      <c r="S517" s="165"/>
      <c r="T517" s="165"/>
      <c r="U517" s="165"/>
      <c r="V517" s="165"/>
      <c r="W517" s="166"/>
    </row>
    <row r="518" spans="3:23" x14ac:dyDescent="0.3">
      <c r="C518" s="164"/>
      <c r="D518" s="165"/>
      <c r="E518" s="165"/>
      <c r="F518" s="165"/>
      <c r="G518" s="165"/>
      <c r="H518" s="165"/>
      <c r="I518" s="165"/>
      <c r="J518" s="165"/>
      <c r="K518" s="165"/>
      <c r="L518" s="165"/>
      <c r="M518" s="165"/>
      <c r="N518" s="165"/>
      <c r="O518" s="165"/>
      <c r="P518" s="165"/>
      <c r="Q518" s="165"/>
      <c r="R518" s="165"/>
      <c r="S518" s="165"/>
      <c r="T518" s="165"/>
      <c r="U518" s="165"/>
      <c r="V518" s="165"/>
      <c r="W518" s="166"/>
    </row>
    <row r="519" spans="3:23" x14ac:dyDescent="0.3">
      <c r="C519" s="164"/>
      <c r="D519" s="165"/>
      <c r="E519" s="165"/>
      <c r="F519" s="165"/>
      <c r="G519" s="165"/>
      <c r="H519" s="165"/>
      <c r="I519" s="165"/>
      <c r="J519" s="165"/>
      <c r="K519" s="165"/>
      <c r="L519" s="165"/>
      <c r="M519" s="165"/>
      <c r="N519" s="165"/>
      <c r="O519" s="165"/>
      <c r="P519" s="165"/>
      <c r="Q519" s="165"/>
      <c r="R519" s="165"/>
      <c r="S519" s="165"/>
      <c r="T519" s="165"/>
      <c r="U519" s="165"/>
      <c r="V519" s="165"/>
      <c r="W519" s="166"/>
    </row>
    <row r="520" spans="3:23" x14ac:dyDescent="0.3">
      <c r="C520" s="164"/>
      <c r="D520" s="165"/>
      <c r="E520" s="165"/>
      <c r="F520" s="165"/>
      <c r="G520" s="165"/>
      <c r="H520" s="165"/>
      <c r="I520" s="165"/>
      <c r="J520" s="165"/>
      <c r="K520" s="165"/>
      <c r="L520" s="165"/>
      <c r="M520" s="165"/>
      <c r="N520" s="165"/>
      <c r="O520" s="165"/>
      <c r="P520" s="165"/>
      <c r="Q520" s="165"/>
      <c r="R520" s="165"/>
      <c r="S520" s="165"/>
      <c r="T520" s="165"/>
      <c r="U520" s="165"/>
      <c r="V520" s="165"/>
      <c r="W520" s="166"/>
    </row>
    <row r="521" spans="3:23" x14ac:dyDescent="0.3">
      <c r="C521" s="164"/>
      <c r="D521" s="165"/>
      <c r="E521" s="165"/>
      <c r="F521" s="165"/>
      <c r="G521" s="165"/>
      <c r="H521" s="165"/>
      <c r="I521" s="165"/>
      <c r="J521" s="165"/>
      <c r="K521" s="165"/>
      <c r="L521" s="165"/>
      <c r="M521" s="165"/>
      <c r="N521" s="165"/>
      <c r="O521" s="165"/>
      <c r="P521" s="165"/>
      <c r="Q521" s="165"/>
      <c r="R521" s="165"/>
      <c r="S521" s="165"/>
      <c r="T521" s="165"/>
      <c r="U521" s="165"/>
      <c r="V521" s="165"/>
      <c r="W521" s="166"/>
    </row>
    <row r="522" spans="3:23" x14ac:dyDescent="0.3">
      <c r="C522" s="164"/>
      <c r="D522" s="165"/>
      <c r="E522" s="165"/>
      <c r="F522" s="165"/>
      <c r="G522" s="165"/>
      <c r="H522" s="165"/>
      <c r="I522" s="165"/>
      <c r="J522" s="165"/>
      <c r="K522" s="165"/>
      <c r="L522" s="165"/>
      <c r="M522" s="165"/>
      <c r="N522" s="165"/>
      <c r="O522" s="165"/>
      <c r="P522" s="165"/>
      <c r="Q522" s="165"/>
      <c r="R522" s="165"/>
      <c r="S522" s="165"/>
      <c r="T522" s="165"/>
      <c r="U522" s="165"/>
      <c r="V522" s="165"/>
      <c r="W522" s="166"/>
    </row>
    <row r="523" spans="3:23" x14ac:dyDescent="0.3">
      <c r="C523" s="164"/>
      <c r="D523" s="165"/>
      <c r="E523" s="165"/>
      <c r="F523" s="165"/>
      <c r="G523" s="165"/>
      <c r="H523" s="165"/>
      <c r="I523" s="165"/>
      <c r="J523" s="165"/>
      <c r="K523" s="165"/>
      <c r="L523" s="165"/>
      <c r="M523" s="165"/>
      <c r="N523" s="165"/>
      <c r="O523" s="165"/>
      <c r="P523" s="165"/>
      <c r="Q523" s="165"/>
      <c r="R523" s="165"/>
      <c r="S523" s="165"/>
      <c r="T523" s="165"/>
      <c r="U523" s="165"/>
      <c r="V523" s="165"/>
      <c r="W523" s="166"/>
    </row>
    <row r="524" spans="3:23" x14ac:dyDescent="0.3">
      <c r="C524" s="164"/>
      <c r="D524" s="165"/>
      <c r="E524" s="165"/>
      <c r="F524" s="165"/>
      <c r="G524" s="165"/>
      <c r="H524" s="165"/>
      <c r="I524" s="165"/>
      <c r="J524" s="165"/>
      <c r="K524" s="165"/>
      <c r="L524" s="165"/>
      <c r="M524" s="165"/>
      <c r="N524" s="165"/>
      <c r="O524" s="165"/>
      <c r="P524" s="165"/>
      <c r="Q524" s="165"/>
      <c r="R524" s="165"/>
      <c r="S524" s="165"/>
      <c r="T524" s="165"/>
      <c r="U524" s="165"/>
      <c r="V524" s="165"/>
      <c r="W524" s="166"/>
    </row>
    <row r="525" spans="3:23" x14ac:dyDescent="0.3">
      <c r="C525" s="164"/>
      <c r="D525" s="165"/>
      <c r="E525" s="165"/>
      <c r="F525" s="165"/>
      <c r="G525" s="165"/>
      <c r="H525" s="165"/>
      <c r="I525" s="165"/>
      <c r="J525" s="165"/>
      <c r="K525" s="165"/>
      <c r="L525" s="165"/>
      <c r="M525" s="165"/>
      <c r="N525" s="165"/>
      <c r="O525" s="165"/>
      <c r="P525" s="165"/>
      <c r="Q525" s="165"/>
      <c r="R525" s="165"/>
      <c r="S525" s="165"/>
      <c r="T525" s="165"/>
      <c r="U525" s="165"/>
      <c r="V525" s="165"/>
      <c r="W525" s="166"/>
    </row>
    <row r="526" spans="3:23" x14ac:dyDescent="0.3">
      <c r="C526" s="164"/>
      <c r="D526" s="165"/>
      <c r="E526" s="165"/>
      <c r="F526" s="165"/>
      <c r="G526" s="165"/>
      <c r="H526" s="165"/>
      <c r="I526" s="165"/>
      <c r="J526" s="165"/>
      <c r="K526" s="165"/>
      <c r="L526" s="165"/>
      <c r="M526" s="165"/>
      <c r="N526" s="165"/>
      <c r="O526" s="165"/>
      <c r="P526" s="165"/>
      <c r="Q526" s="165"/>
      <c r="R526" s="165"/>
      <c r="S526" s="165"/>
      <c r="T526" s="165"/>
      <c r="U526" s="165"/>
      <c r="V526" s="165"/>
      <c r="W526" s="166"/>
    </row>
    <row r="527" spans="3:23" x14ac:dyDescent="0.3">
      <c r="C527" s="164"/>
      <c r="D527" s="165"/>
      <c r="E527" s="165"/>
      <c r="F527" s="165"/>
      <c r="G527" s="165"/>
      <c r="H527" s="165"/>
      <c r="I527" s="165"/>
      <c r="J527" s="165"/>
      <c r="K527" s="165"/>
      <c r="L527" s="165"/>
      <c r="M527" s="165"/>
      <c r="N527" s="165"/>
      <c r="O527" s="165"/>
      <c r="P527" s="165"/>
      <c r="Q527" s="165"/>
      <c r="R527" s="165"/>
      <c r="S527" s="165"/>
      <c r="T527" s="165"/>
      <c r="U527" s="165"/>
      <c r="V527" s="165"/>
      <c r="W527" s="166"/>
    </row>
    <row r="528" spans="3:23" x14ac:dyDescent="0.3">
      <c r="C528" s="164"/>
      <c r="D528" s="165"/>
      <c r="E528" s="165"/>
      <c r="F528" s="165"/>
      <c r="G528" s="165"/>
      <c r="H528" s="165"/>
      <c r="I528" s="165"/>
      <c r="J528" s="165"/>
      <c r="K528" s="165"/>
      <c r="L528" s="165"/>
      <c r="M528" s="165"/>
      <c r="N528" s="165"/>
      <c r="O528" s="165"/>
      <c r="P528" s="165"/>
      <c r="Q528" s="165"/>
      <c r="R528" s="165"/>
      <c r="S528" s="165"/>
      <c r="T528" s="165"/>
      <c r="U528" s="165"/>
      <c r="V528" s="165"/>
      <c r="W528" s="166"/>
    </row>
    <row r="529" spans="3:23" x14ac:dyDescent="0.3">
      <c r="C529" s="164"/>
      <c r="D529" s="165"/>
      <c r="E529" s="165"/>
      <c r="F529" s="165"/>
      <c r="G529" s="165"/>
      <c r="H529" s="165"/>
      <c r="I529" s="165"/>
      <c r="J529" s="165"/>
      <c r="K529" s="165"/>
      <c r="L529" s="165"/>
      <c r="M529" s="165"/>
      <c r="N529" s="165"/>
      <c r="O529" s="165"/>
      <c r="P529" s="165"/>
      <c r="Q529" s="165"/>
      <c r="R529" s="165"/>
      <c r="S529" s="165"/>
      <c r="T529" s="165"/>
      <c r="U529" s="165"/>
      <c r="V529" s="165"/>
      <c r="W529" s="166"/>
    </row>
    <row r="530" spans="3:23" x14ac:dyDescent="0.3">
      <c r="C530" s="164"/>
      <c r="D530" s="165"/>
      <c r="E530" s="165"/>
      <c r="F530" s="165"/>
      <c r="G530" s="165"/>
      <c r="H530" s="165"/>
      <c r="I530" s="165"/>
      <c r="J530" s="165"/>
      <c r="K530" s="165"/>
      <c r="L530" s="165"/>
      <c r="M530" s="165"/>
      <c r="N530" s="165"/>
      <c r="O530" s="165"/>
      <c r="P530" s="165"/>
      <c r="Q530" s="165"/>
      <c r="R530" s="165"/>
      <c r="S530" s="165"/>
      <c r="T530" s="165"/>
      <c r="U530" s="165"/>
      <c r="V530" s="165"/>
      <c r="W530" s="166"/>
    </row>
    <row r="531" spans="3:23" x14ac:dyDescent="0.3">
      <c r="C531" s="164"/>
      <c r="D531" s="165"/>
      <c r="E531" s="165"/>
      <c r="F531" s="165"/>
      <c r="G531" s="165"/>
      <c r="H531" s="165"/>
      <c r="I531" s="165"/>
      <c r="J531" s="165"/>
      <c r="K531" s="165"/>
      <c r="L531" s="165"/>
      <c r="M531" s="165"/>
      <c r="N531" s="165"/>
      <c r="O531" s="165"/>
      <c r="P531" s="165"/>
      <c r="Q531" s="165"/>
      <c r="R531" s="165"/>
      <c r="S531" s="165"/>
      <c r="T531" s="165"/>
      <c r="U531" s="165"/>
      <c r="V531" s="165"/>
      <c r="W531" s="166"/>
    </row>
    <row r="532" spans="3:23" x14ac:dyDescent="0.3">
      <c r="C532" s="164"/>
      <c r="D532" s="165"/>
      <c r="E532" s="165"/>
      <c r="F532" s="165"/>
      <c r="G532" s="165"/>
      <c r="H532" s="165"/>
      <c r="I532" s="165"/>
      <c r="J532" s="165"/>
      <c r="K532" s="165"/>
      <c r="L532" s="165"/>
      <c r="M532" s="165"/>
      <c r="N532" s="165"/>
      <c r="O532" s="165"/>
      <c r="P532" s="165"/>
      <c r="Q532" s="165"/>
      <c r="R532" s="165"/>
      <c r="S532" s="165"/>
      <c r="T532" s="165"/>
      <c r="U532" s="165"/>
      <c r="V532" s="165"/>
      <c r="W532" s="166"/>
    </row>
    <row r="533" spans="3:23" x14ac:dyDescent="0.3">
      <c r="C533" s="164"/>
      <c r="D533" s="165"/>
      <c r="E533" s="165"/>
      <c r="F533" s="165"/>
      <c r="G533" s="165"/>
      <c r="H533" s="165"/>
      <c r="I533" s="165"/>
      <c r="J533" s="165"/>
      <c r="K533" s="165"/>
      <c r="L533" s="165"/>
      <c r="M533" s="165"/>
      <c r="N533" s="165"/>
      <c r="O533" s="165"/>
      <c r="P533" s="165"/>
      <c r="Q533" s="165"/>
      <c r="R533" s="165"/>
      <c r="S533" s="165"/>
      <c r="T533" s="165"/>
      <c r="U533" s="165"/>
      <c r="V533" s="165"/>
      <c r="W533" s="166"/>
    </row>
    <row r="534" spans="3:23" x14ac:dyDescent="0.3">
      <c r="C534" s="164"/>
      <c r="D534" s="165"/>
      <c r="E534" s="165"/>
      <c r="F534" s="165"/>
      <c r="G534" s="165"/>
      <c r="H534" s="165"/>
      <c r="I534" s="165"/>
      <c r="J534" s="165"/>
      <c r="K534" s="165"/>
      <c r="L534" s="165"/>
      <c r="M534" s="165"/>
      <c r="N534" s="165"/>
      <c r="O534" s="165"/>
      <c r="P534" s="165"/>
      <c r="Q534" s="165"/>
      <c r="R534" s="165"/>
      <c r="S534" s="165"/>
      <c r="T534" s="165"/>
      <c r="U534" s="165"/>
      <c r="V534" s="165"/>
      <c r="W534" s="166"/>
    </row>
    <row r="535" spans="3:23" x14ac:dyDescent="0.3">
      <c r="C535" s="164"/>
      <c r="D535" s="165"/>
      <c r="E535" s="165"/>
      <c r="F535" s="165"/>
      <c r="G535" s="165"/>
      <c r="H535" s="165"/>
      <c r="I535" s="165"/>
      <c r="J535" s="165"/>
      <c r="K535" s="165"/>
      <c r="L535" s="165"/>
      <c r="M535" s="165"/>
      <c r="N535" s="165"/>
      <c r="O535" s="165"/>
      <c r="P535" s="165"/>
      <c r="Q535" s="165"/>
      <c r="R535" s="165"/>
      <c r="S535" s="165"/>
      <c r="T535" s="165"/>
      <c r="U535" s="165"/>
      <c r="V535" s="165"/>
      <c r="W535" s="166"/>
    </row>
    <row r="536" spans="3:23" x14ac:dyDescent="0.3">
      <c r="C536" s="164"/>
      <c r="D536" s="165"/>
      <c r="E536" s="165"/>
      <c r="F536" s="165"/>
      <c r="G536" s="165"/>
      <c r="H536" s="165"/>
      <c r="I536" s="165"/>
      <c r="J536" s="165"/>
      <c r="K536" s="165"/>
      <c r="L536" s="165"/>
      <c r="M536" s="165"/>
      <c r="N536" s="165"/>
      <c r="O536" s="165"/>
      <c r="P536" s="165"/>
      <c r="Q536" s="165"/>
      <c r="R536" s="165"/>
      <c r="S536" s="165"/>
      <c r="T536" s="165"/>
      <c r="U536" s="165"/>
      <c r="V536" s="165"/>
      <c r="W536" s="166"/>
    </row>
    <row r="537" spans="3:23" x14ac:dyDescent="0.3">
      <c r="C537" s="164"/>
      <c r="D537" s="165"/>
      <c r="E537" s="165"/>
      <c r="F537" s="165"/>
      <c r="G537" s="165"/>
      <c r="H537" s="165"/>
      <c r="I537" s="165"/>
      <c r="J537" s="165"/>
      <c r="K537" s="165"/>
      <c r="L537" s="165"/>
      <c r="M537" s="165"/>
      <c r="N537" s="165"/>
      <c r="O537" s="165"/>
      <c r="P537" s="165"/>
      <c r="Q537" s="165"/>
      <c r="R537" s="165"/>
      <c r="S537" s="165"/>
      <c r="T537" s="165"/>
      <c r="U537" s="165"/>
      <c r="V537" s="165"/>
      <c r="W537" s="166"/>
    </row>
    <row r="538" spans="3:23" x14ac:dyDescent="0.3">
      <c r="C538" s="164"/>
      <c r="D538" s="165"/>
      <c r="E538" s="165"/>
      <c r="F538" s="165"/>
      <c r="G538" s="165"/>
      <c r="H538" s="165"/>
      <c r="I538" s="165"/>
      <c r="J538" s="165"/>
      <c r="K538" s="165"/>
      <c r="L538" s="165"/>
      <c r="M538" s="165"/>
      <c r="N538" s="165"/>
      <c r="O538" s="165"/>
      <c r="P538" s="165"/>
      <c r="Q538" s="165"/>
      <c r="R538" s="165"/>
      <c r="S538" s="165"/>
      <c r="T538" s="165"/>
      <c r="U538" s="165"/>
      <c r="V538" s="165"/>
      <c r="W538" s="166"/>
    </row>
    <row r="539" spans="3:23" x14ac:dyDescent="0.3">
      <c r="C539" s="164"/>
      <c r="D539" s="165"/>
      <c r="E539" s="165"/>
      <c r="F539" s="165"/>
      <c r="G539" s="165"/>
      <c r="H539" s="165"/>
      <c r="I539" s="165"/>
      <c r="J539" s="165"/>
      <c r="K539" s="165"/>
      <c r="L539" s="165"/>
      <c r="M539" s="165"/>
      <c r="N539" s="165"/>
      <c r="O539" s="165"/>
      <c r="P539" s="165"/>
      <c r="Q539" s="165"/>
      <c r="R539" s="165"/>
      <c r="S539" s="165"/>
      <c r="T539" s="165"/>
      <c r="U539" s="165"/>
      <c r="V539" s="165"/>
      <c r="W539" s="166"/>
    </row>
    <row r="540" spans="3:23" x14ac:dyDescent="0.3">
      <c r="C540" s="164"/>
      <c r="D540" s="165"/>
      <c r="E540" s="165"/>
      <c r="F540" s="165"/>
      <c r="G540" s="165"/>
      <c r="H540" s="165"/>
      <c r="I540" s="165"/>
      <c r="J540" s="165"/>
      <c r="K540" s="165"/>
      <c r="L540" s="165"/>
      <c r="M540" s="165"/>
      <c r="N540" s="165"/>
      <c r="O540" s="165"/>
      <c r="P540" s="165"/>
      <c r="Q540" s="165"/>
      <c r="R540" s="165"/>
      <c r="S540" s="165"/>
      <c r="T540" s="165"/>
      <c r="U540" s="165"/>
      <c r="V540" s="165"/>
      <c r="W540" s="166"/>
    </row>
    <row r="541" spans="3:23" x14ac:dyDescent="0.3">
      <c r="C541" s="164"/>
      <c r="D541" s="165"/>
      <c r="E541" s="165"/>
      <c r="F541" s="165"/>
      <c r="G541" s="165"/>
      <c r="H541" s="165"/>
      <c r="I541" s="165"/>
      <c r="J541" s="165"/>
      <c r="K541" s="165"/>
      <c r="L541" s="165"/>
      <c r="M541" s="165"/>
      <c r="N541" s="165"/>
      <c r="O541" s="165"/>
      <c r="P541" s="165"/>
      <c r="Q541" s="165"/>
      <c r="R541" s="165"/>
      <c r="S541" s="165"/>
      <c r="T541" s="165"/>
      <c r="U541" s="165"/>
      <c r="V541" s="165"/>
      <c r="W541" s="166"/>
    </row>
    <row r="542" spans="3:23" x14ac:dyDescent="0.3">
      <c r="C542" s="164"/>
      <c r="D542" s="165"/>
      <c r="E542" s="165"/>
      <c r="F542" s="165"/>
      <c r="G542" s="165"/>
      <c r="H542" s="165"/>
      <c r="I542" s="165"/>
      <c r="J542" s="165"/>
      <c r="K542" s="165"/>
      <c r="L542" s="165"/>
      <c r="M542" s="165"/>
      <c r="N542" s="165"/>
      <c r="O542" s="165"/>
      <c r="P542" s="165"/>
      <c r="Q542" s="165"/>
      <c r="R542" s="165"/>
      <c r="S542" s="165"/>
      <c r="T542" s="165"/>
      <c r="U542" s="165"/>
      <c r="V542" s="165"/>
      <c r="W542" s="166"/>
    </row>
    <row r="543" spans="3:23" x14ac:dyDescent="0.3">
      <c r="C543" s="164"/>
      <c r="D543" s="165"/>
      <c r="E543" s="165"/>
      <c r="F543" s="165"/>
      <c r="G543" s="165"/>
      <c r="H543" s="165"/>
      <c r="I543" s="165"/>
      <c r="J543" s="165"/>
      <c r="K543" s="165"/>
      <c r="L543" s="165"/>
      <c r="M543" s="165"/>
      <c r="N543" s="165"/>
      <c r="O543" s="165"/>
      <c r="P543" s="165"/>
      <c r="Q543" s="165"/>
      <c r="R543" s="165"/>
      <c r="S543" s="165"/>
      <c r="T543" s="165"/>
      <c r="U543" s="165"/>
      <c r="V543" s="165"/>
      <c r="W543" s="166"/>
    </row>
    <row r="544" spans="3:23" x14ac:dyDescent="0.3">
      <c r="C544" s="164"/>
      <c r="D544" s="165"/>
      <c r="E544" s="165"/>
      <c r="F544" s="165"/>
      <c r="G544" s="165"/>
      <c r="H544" s="165"/>
      <c r="I544" s="165"/>
      <c r="J544" s="165"/>
      <c r="K544" s="165"/>
      <c r="L544" s="165"/>
      <c r="M544" s="165"/>
      <c r="N544" s="165"/>
      <c r="O544" s="165"/>
      <c r="P544" s="165"/>
      <c r="Q544" s="165"/>
      <c r="R544" s="165"/>
      <c r="S544" s="165"/>
      <c r="T544" s="165"/>
      <c r="U544" s="165"/>
      <c r="V544" s="165"/>
      <c r="W544" s="166"/>
    </row>
    <row r="545" spans="3:23" x14ac:dyDescent="0.3">
      <c r="C545" s="164"/>
      <c r="D545" s="165"/>
      <c r="E545" s="165"/>
      <c r="F545" s="165"/>
      <c r="G545" s="165"/>
      <c r="H545" s="165"/>
      <c r="I545" s="165"/>
      <c r="J545" s="165"/>
      <c r="K545" s="165"/>
      <c r="L545" s="165"/>
      <c r="M545" s="165"/>
      <c r="N545" s="165"/>
      <c r="O545" s="165"/>
      <c r="P545" s="165"/>
      <c r="Q545" s="165"/>
      <c r="R545" s="165"/>
      <c r="S545" s="165"/>
      <c r="T545" s="165"/>
      <c r="U545" s="165"/>
      <c r="V545" s="165"/>
      <c r="W545" s="166"/>
    </row>
    <row r="546" spans="3:23" x14ac:dyDescent="0.3">
      <c r="C546" s="164"/>
      <c r="D546" s="165"/>
      <c r="E546" s="165"/>
      <c r="F546" s="165"/>
      <c r="G546" s="165"/>
      <c r="H546" s="165"/>
      <c r="I546" s="165"/>
      <c r="J546" s="165"/>
      <c r="K546" s="165"/>
      <c r="L546" s="165"/>
      <c r="M546" s="165"/>
      <c r="N546" s="165"/>
      <c r="O546" s="165"/>
      <c r="P546" s="165"/>
      <c r="Q546" s="165"/>
      <c r="R546" s="165"/>
      <c r="S546" s="165"/>
      <c r="T546" s="165"/>
      <c r="U546" s="165"/>
      <c r="V546" s="165"/>
      <c r="W546" s="166"/>
    </row>
    <row r="547" spans="3:23" x14ac:dyDescent="0.3">
      <c r="C547" s="164"/>
      <c r="D547" s="165"/>
      <c r="E547" s="165"/>
      <c r="F547" s="165"/>
      <c r="G547" s="165"/>
      <c r="H547" s="165"/>
      <c r="I547" s="165"/>
      <c r="J547" s="165"/>
      <c r="K547" s="165"/>
      <c r="L547" s="165"/>
      <c r="M547" s="165"/>
      <c r="N547" s="165"/>
      <c r="O547" s="165"/>
      <c r="P547" s="165"/>
      <c r="Q547" s="165"/>
      <c r="R547" s="165"/>
      <c r="S547" s="165"/>
      <c r="T547" s="165"/>
      <c r="U547" s="165"/>
      <c r="V547" s="165"/>
      <c r="W547" s="166"/>
    </row>
    <row r="548" spans="3:23" x14ac:dyDescent="0.3">
      <c r="C548" s="164"/>
      <c r="D548" s="165"/>
      <c r="E548" s="165"/>
      <c r="F548" s="165"/>
      <c r="G548" s="165"/>
      <c r="H548" s="165"/>
      <c r="I548" s="165"/>
      <c r="J548" s="165"/>
      <c r="K548" s="165"/>
      <c r="L548" s="165"/>
      <c r="M548" s="165"/>
      <c r="N548" s="165"/>
      <c r="O548" s="165"/>
      <c r="P548" s="165"/>
      <c r="Q548" s="165"/>
      <c r="R548" s="165"/>
      <c r="S548" s="165"/>
      <c r="T548" s="165"/>
      <c r="U548" s="165"/>
      <c r="V548" s="165"/>
      <c r="W548" s="166"/>
    </row>
    <row r="549" spans="3:23" x14ac:dyDescent="0.3">
      <c r="C549" s="164"/>
      <c r="D549" s="165"/>
      <c r="E549" s="165"/>
      <c r="F549" s="165"/>
      <c r="G549" s="165"/>
      <c r="H549" s="165"/>
      <c r="I549" s="165"/>
      <c r="J549" s="165"/>
      <c r="K549" s="165"/>
      <c r="L549" s="165"/>
      <c r="M549" s="165"/>
      <c r="N549" s="165"/>
      <c r="O549" s="165"/>
      <c r="P549" s="165"/>
      <c r="Q549" s="165"/>
      <c r="R549" s="165"/>
      <c r="S549" s="165"/>
      <c r="T549" s="165"/>
      <c r="U549" s="165"/>
      <c r="V549" s="165"/>
      <c r="W549" s="166"/>
    </row>
    <row r="550" spans="3:23" x14ac:dyDescent="0.3">
      <c r="C550" s="164"/>
      <c r="D550" s="165"/>
      <c r="E550" s="165"/>
      <c r="F550" s="165"/>
      <c r="G550" s="165"/>
      <c r="H550" s="165"/>
      <c r="I550" s="165"/>
      <c r="J550" s="165"/>
      <c r="K550" s="165"/>
      <c r="L550" s="165"/>
      <c r="M550" s="165"/>
      <c r="N550" s="165"/>
      <c r="O550" s="165"/>
      <c r="P550" s="165"/>
      <c r="Q550" s="165"/>
      <c r="R550" s="165"/>
      <c r="S550" s="165"/>
      <c r="T550" s="165"/>
      <c r="U550" s="165"/>
      <c r="V550" s="165"/>
      <c r="W550" s="166"/>
    </row>
    <row r="551" spans="3:23" x14ac:dyDescent="0.3">
      <c r="C551" s="164"/>
      <c r="D551" s="165"/>
      <c r="E551" s="165"/>
      <c r="F551" s="165"/>
      <c r="G551" s="165"/>
      <c r="H551" s="165"/>
      <c r="I551" s="165"/>
      <c r="J551" s="165"/>
      <c r="K551" s="165"/>
      <c r="L551" s="165"/>
      <c r="M551" s="165"/>
      <c r="N551" s="165"/>
      <c r="O551" s="165"/>
      <c r="P551" s="165"/>
      <c r="Q551" s="165"/>
      <c r="R551" s="165"/>
      <c r="S551" s="165"/>
      <c r="T551" s="165"/>
      <c r="U551" s="165"/>
      <c r="V551" s="165"/>
      <c r="W551" s="166"/>
    </row>
    <row r="552" spans="3:23" x14ac:dyDescent="0.3">
      <c r="C552" s="164"/>
      <c r="D552" s="165"/>
      <c r="E552" s="165"/>
      <c r="F552" s="165"/>
      <c r="G552" s="165"/>
      <c r="H552" s="165"/>
      <c r="I552" s="165"/>
      <c r="J552" s="165"/>
      <c r="K552" s="165"/>
      <c r="L552" s="165"/>
      <c r="M552" s="165"/>
      <c r="N552" s="165"/>
      <c r="O552" s="165"/>
      <c r="P552" s="165"/>
      <c r="Q552" s="165"/>
      <c r="R552" s="165"/>
      <c r="S552" s="165"/>
      <c r="T552" s="165"/>
      <c r="U552" s="165"/>
      <c r="V552" s="165"/>
      <c r="W552" s="166"/>
    </row>
    <row r="553" spans="3:23" x14ac:dyDescent="0.3">
      <c r="C553" s="164"/>
      <c r="D553" s="165"/>
      <c r="E553" s="165"/>
      <c r="F553" s="165"/>
      <c r="G553" s="165"/>
      <c r="H553" s="165"/>
      <c r="I553" s="165"/>
      <c r="J553" s="165"/>
      <c r="K553" s="165"/>
      <c r="L553" s="165"/>
      <c r="M553" s="165"/>
      <c r="N553" s="165"/>
      <c r="O553" s="165"/>
      <c r="P553" s="165"/>
      <c r="Q553" s="165"/>
      <c r="R553" s="165"/>
      <c r="S553" s="165"/>
      <c r="T553" s="165"/>
      <c r="U553" s="165"/>
      <c r="V553" s="165"/>
      <c r="W553" s="166"/>
    </row>
    <row r="554" spans="3:23" x14ac:dyDescent="0.3">
      <c r="C554" s="164"/>
      <c r="D554" s="165"/>
      <c r="E554" s="165"/>
      <c r="F554" s="165"/>
      <c r="G554" s="165"/>
      <c r="H554" s="165"/>
      <c r="I554" s="165"/>
      <c r="J554" s="165"/>
      <c r="K554" s="165"/>
      <c r="L554" s="165"/>
      <c r="M554" s="165"/>
      <c r="N554" s="165"/>
      <c r="O554" s="165"/>
      <c r="P554" s="165"/>
      <c r="Q554" s="165"/>
      <c r="R554" s="165"/>
      <c r="S554" s="165"/>
      <c r="T554" s="165"/>
      <c r="U554" s="165"/>
      <c r="V554" s="165"/>
      <c r="W554" s="166"/>
    </row>
    <row r="555" spans="3:23" x14ac:dyDescent="0.3">
      <c r="C555" s="164"/>
      <c r="D555" s="165"/>
      <c r="E555" s="165"/>
      <c r="F555" s="165"/>
      <c r="G555" s="165"/>
      <c r="H555" s="165"/>
      <c r="I555" s="165"/>
      <c r="J555" s="165"/>
      <c r="K555" s="165"/>
      <c r="L555" s="165"/>
      <c r="M555" s="165"/>
      <c r="N555" s="165"/>
      <c r="O555" s="165"/>
      <c r="P555" s="165"/>
      <c r="Q555" s="165"/>
      <c r="R555" s="165"/>
      <c r="S555" s="165"/>
      <c r="T555" s="165"/>
      <c r="U555" s="165"/>
      <c r="V555" s="165"/>
      <c r="W555" s="166"/>
    </row>
    <row r="556" spans="3:23" x14ac:dyDescent="0.3">
      <c r="C556" s="164"/>
      <c r="D556" s="165"/>
      <c r="E556" s="165"/>
      <c r="F556" s="165"/>
      <c r="G556" s="165"/>
      <c r="H556" s="165"/>
      <c r="I556" s="165"/>
      <c r="J556" s="165"/>
      <c r="K556" s="165"/>
      <c r="L556" s="165"/>
      <c r="M556" s="165"/>
      <c r="N556" s="165"/>
      <c r="O556" s="165"/>
      <c r="P556" s="165"/>
      <c r="Q556" s="165"/>
      <c r="R556" s="165"/>
      <c r="S556" s="165"/>
      <c r="T556" s="165"/>
      <c r="U556" s="165"/>
      <c r="V556" s="165"/>
      <c r="W556" s="166"/>
    </row>
    <row r="557" spans="3:23" x14ac:dyDescent="0.3">
      <c r="C557" s="164"/>
      <c r="D557" s="165"/>
      <c r="E557" s="165"/>
      <c r="F557" s="165"/>
      <c r="G557" s="165"/>
      <c r="H557" s="165"/>
      <c r="I557" s="165"/>
      <c r="J557" s="165"/>
      <c r="K557" s="165"/>
      <c r="L557" s="165"/>
      <c r="M557" s="165"/>
      <c r="N557" s="165"/>
      <c r="O557" s="165"/>
      <c r="P557" s="165"/>
      <c r="Q557" s="165"/>
      <c r="R557" s="165"/>
      <c r="S557" s="165"/>
      <c r="T557" s="165"/>
      <c r="U557" s="165"/>
      <c r="V557" s="165"/>
      <c r="W557" s="166"/>
    </row>
    <row r="558" spans="3:23" x14ac:dyDescent="0.3">
      <c r="C558" s="164"/>
      <c r="D558" s="165"/>
      <c r="E558" s="165"/>
      <c r="F558" s="165"/>
      <c r="G558" s="165"/>
      <c r="H558" s="165"/>
      <c r="I558" s="165"/>
      <c r="J558" s="165"/>
      <c r="K558" s="165"/>
      <c r="L558" s="165"/>
      <c r="M558" s="165"/>
      <c r="N558" s="165"/>
      <c r="O558" s="165"/>
      <c r="P558" s="165"/>
      <c r="Q558" s="165"/>
      <c r="R558" s="165"/>
      <c r="S558" s="165"/>
      <c r="T558" s="165"/>
      <c r="U558" s="165"/>
      <c r="V558" s="165"/>
      <c r="W558" s="166"/>
    </row>
    <row r="559" spans="3:23" x14ac:dyDescent="0.3">
      <c r="C559" s="164"/>
      <c r="D559" s="165"/>
      <c r="E559" s="165"/>
      <c r="F559" s="165"/>
      <c r="G559" s="165"/>
      <c r="H559" s="165"/>
      <c r="I559" s="165"/>
      <c r="J559" s="165"/>
      <c r="K559" s="165"/>
      <c r="L559" s="165"/>
      <c r="M559" s="165"/>
      <c r="N559" s="165"/>
      <c r="O559" s="165"/>
      <c r="P559" s="165"/>
      <c r="Q559" s="165"/>
      <c r="R559" s="165"/>
      <c r="S559" s="165"/>
      <c r="T559" s="165"/>
      <c r="U559" s="165"/>
      <c r="V559" s="165"/>
      <c r="W559" s="166"/>
    </row>
    <row r="560" spans="3:23" x14ac:dyDescent="0.3">
      <c r="C560" s="164"/>
      <c r="D560" s="165"/>
      <c r="E560" s="165"/>
      <c r="F560" s="165"/>
      <c r="G560" s="165"/>
      <c r="H560" s="165"/>
      <c r="I560" s="165"/>
      <c r="J560" s="165"/>
      <c r="K560" s="165"/>
      <c r="L560" s="165"/>
      <c r="M560" s="165"/>
      <c r="N560" s="165"/>
      <c r="O560" s="165"/>
      <c r="P560" s="165"/>
      <c r="Q560" s="165"/>
      <c r="R560" s="165"/>
      <c r="S560" s="165"/>
      <c r="T560" s="165"/>
      <c r="U560" s="165"/>
      <c r="V560" s="165"/>
      <c r="W560" s="166"/>
    </row>
    <row r="561" spans="3:23" x14ac:dyDescent="0.3">
      <c r="C561" s="164"/>
      <c r="D561" s="165"/>
      <c r="E561" s="165"/>
      <c r="F561" s="165"/>
      <c r="G561" s="165"/>
      <c r="H561" s="165"/>
      <c r="I561" s="165"/>
      <c r="J561" s="165"/>
      <c r="K561" s="165"/>
      <c r="L561" s="165"/>
      <c r="M561" s="165"/>
      <c r="N561" s="165"/>
      <c r="O561" s="165"/>
      <c r="P561" s="165"/>
      <c r="Q561" s="165"/>
      <c r="R561" s="165"/>
      <c r="S561" s="165"/>
      <c r="T561" s="165"/>
      <c r="U561" s="165"/>
      <c r="V561" s="165"/>
      <c r="W561" s="166"/>
    </row>
    <row r="562" spans="3:23" x14ac:dyDescent="0.3">
      <c r="C562" s="164"/>
      <c r="D562" s="165"/>
      <c r="E562" s="165"/>
      <c r="F562" s="165"/>
      <c r="G562" s="165"/>
      <c r="H562" s="165"/>
      <c r="I562" s="165"/>
      <c r="J562" s="165"/>
      <c r="K562" s="165"/>
      <c r="L562" s="165"/>
      <c r="M562" s="165"/>
      <c r="N562" s="165"/>
      <c r="O562" s="165"/>
      <c r="P562" s="165"/>
      <c r="Q562" s="165"/>
      <c r="R562" s="165"/>
      <c r="S562" s="165"/>
      <c r="T562" s="165"/>
      <c r="U562" s="165"/>
      <c r="V562" s="165"/>
      <c r="W562" s="166"/>
    </row>
    <row r="563" spans="3:23" x14ac:dyDescent="0.3">
      <c r="C563" s="164"/>
      <c r="D563" s="165"/>
      <c r="E563" s="165"/>
      <c r="F563" s="165"/>
      <c r="G563" s="165"/>
      <c r="H563" s="165"/>
      <c r="I563" s="165"/>
      <c r="J563" s="165"/>
      <c r="K563" s="165"/>
      <c r="L563" s="165"/>
      <c r="M563" s="165"/>
      <c r="N563" s="165"/>
      <c r="O563" s="165"/>
      <c r="P563" s="165"/>
      <c r="Q563" s="165"/>
      <c r="R563" s="165"/>
      <c r="S563" s="165"/>
      <c r="T563" s="165"/>
      <c r="U563" s="165"/>
      <c r="V563" s="165"/>
      <c r="W563" s="166"/>
    </row>
    <row r="564" spans="3:23" x14ac:dyDescent="0.3">
      <c r="C564" s="164"/>
      <c r="D564" s="165"/>
      <c r="E564" s="165"/>
      <c r="F564" s="165"/>
      <c r="G564" s="165"/>
      <c r="H564" s="165"/>
      <c r="I564" s="165"/>
      <c r="J564" s="165"/>
      <c r="K564" s="165"/>
      <c r="L564" s="165"/>
      <c r="M564" s="165"/>
      <c r="N564" s="165"/>
      <c r="O564" s="165"/>
      <c r="P564" s="165"/>
      <c r="Q564" s="165"/>
      <c r="R564" s="165"/>
      <c r="S564" s="165"/>
      <c r="T564" s="165"/>
      <c r="U564" s="165"/>
      <c r="V564" s="165"/>
      <c r="W564" s="166"/>
    </row>
    <row r="565" spans="3:23" x14ac:dyDescent="0.3">
      <c r="C565" s="164"/>
      <c r="D565" s="165"/>
      <c r="E565" s="165"/>
      <c r="F565" s="165"/>
      <c r="G565" s="165"/>
      <c r="H565" s="165"/>
      <c r="I565" s="165"/>
      <c r="J565" s="165"/>
      <c r="K565" s="165"/>
      <c r="L565" s="165"/>
      <c r="M565" s="165"/>
      <c r="N565" s="165"/>
      <c r="O565" s="165"/>
      <c r="P565" s="165"/>
      <c r="Q565" s="165"/>
      <c r="R565" s="165"/>
      <c r="S565" s="165"/>
      <c r="T565" s="165"/>
      <c r="U565" s="165"/>
      <c r="V565" s="165"/>
      <c r="W565" s="166"/>
    </row>
    <row r="566" spans="3:23" x14ac:dyDescent="0.3">
      <c r="C566" s="164"/>
      <c r="D566" s="165"/>
      <c r="E566" s="165"/>
      <c r="F566" s="165"/>
      <c r="G566" s="165"/>
      <c r="H566" s="165"/>
      <c r="I566" s="165"/>
      <c r="J566" s="165"/>
      <c r="K566" s="165"/>
      <c r="L566" s="165"/>
      <c r="M566" s="165"/>
      <c r="N566" s="165"/>
      <c r="O566" s="165"/>
      <c r="P566" s="165"/>
      <c r="Q566" s="165"/>
      <c r="R566" s="165"/>
      <c r="S566" s="165"/>
      <c r="T566" s="165"/>
      <c r="U566" s="165"/>
      <c r="V566" s="165"/>
      <c r="W566" s="166"/>
    </row>
    <row r="567" spans="3:23" x14ac:dyDescent="0.3">
      <c r="C567" s="164"/>
      <c r="D567" s="165"/>
      <c r="E567" s="165"/>
      <c r="F567" s="165"/>
      <c r="G567" s="165"/>
      <c r="H567" s="165"/>
      <c r="I567" s="165"/>
      <c r="J567" s="165"/>
      <c r="K567" s="165"/>
      <c r="L567" s="165"/>
      <c r="M567" s="165"/>
      <c r="N567" s="165"/>
      <c r="O567" s="165"/>
      <c r="P567" s="165"/>
      <c r="Q567" s="165"/>
      <c r="R567" s="165"/>
      <c r="S567" s="165"/>
      <c r="T567" s="165"/>
      <c r="U567" s="165"/>
      <c r="V567" s="165"/>
      <c r="W567" s="166"/>
    </row>
    <row r="568" spans="3:23" x14ac:dyDescent="0.3">
      <c r="C568" s="164"/>
      <c r="D568" s="165"/>
      <c r="E568" s="165"/>
      <c r="F568" s="165"/>
      <c r="G568" s="165"/>
      <c r="H568" s="165"/>
      <c r="I568" s="165"/>
      <c r="J568" s="165"/>
      <c r="K568" s="165"/>
      <c r="L568" s="165"/>
      <c r="M568" s="165"/>
      <c r="N568" s="165"/>
      <c r="O568" s="165"/>
      <c r="P568" s="165"/>
      <c r="Q568" s="165"/>
      <c r="R568" s="165"/>
      <c r="S568" s="165"/>
      <c r="T568" s="165"/>
      <c r="U568" s="165"/>
      <c r="V568" s="165"/>
      <c r="W568" s="166"/>
    </row>
    <row r="569" spans="3:23" x14ac:dyDescent="0.3">
      <c r="C569" s="164"/>
      <c r="D569" s="165"/>
      <c r="E569" s="165"/>
      <c r="F569" s="165"/>
      <c r="G569" s="165"/>
      <c r="H569" s="165"/>
      <c r="I569" s="165"/>
      <c r="J569" s="165"/>
      <c r="K569" s="165"/>
      <c r="L569" s="165"/>
      <c r="M569" s="165"/>
      <c r="N569" s="165"/>
      <c r="O569" s="165"/>
      <c r="P569" s="165"/>
      <c r="Q569" s="165"/>
      <c r="R569" s="165"/>
      <c r="S569" s="165"/>
      <c r="T569" s="165"/>
      <c r="U569" s="165"/>
      <c r="V569" s="165"/>
      <c r="W569" s="166"/>
    </row>
    <row r="570" spans="3:23" x14ac:dyDescent="0.3">
      <c r="C570" s="164"/>
      <c r="D570" s="165"/>
      <c r="E570" s="165"/>
      <c r="F570" s="165"/>
      <c r="G570" s="165"/>
      <c r="H570" s="165"/>
      <c r="I570" s="165"/>
      <c r="J570" s="165"/>
      <c r="K570" s="165"/>
      <c r="L570" s="165"/>
      <c r="M570" s="165"/>
      <c r="N570" s="165"/>
      <c r="O570" s="165"/>
      <c r="P570" s="165"/>
      <c r="Q570" s="165"/>
      <c r="R570" s="165"/>
      <c r="S570" s="165"/>
      <c r="T570" s="165"/>
      <c r="U570" s="165"/>
      <c r="V570" s="165"/>
      <c r="W570" s="166"/>
    </row>
    <row r="571" spans="3:23" x14ac:dyDescent="0.3">
      <c r="C571" s="164"/>
      <c r="D571" s="165"/>
      <c r="E571" s="165"/>
      <c r="F571" s="165"/>
      <c r="G571" s="165"/>
      <c r="H571" s="165"/>
      <c r="I571" s="165"/>
      <c r="J571" s="165"/>
      <c r="K571" s="165"/>
      <c r="L571" s="165"/>
      <c r="M571" s="165"/>
      <c r="N571" s="165"/>
      <c r="O571" s="165"/>
      <c r="P571" s="165"/>
      <c r="Q571" s="165"/>
      <c r="R571" s="165"/>
      <c r="S571" s="165"/>
      <c r="T571" s="165"/>
      <c r="U571" s="165"/>
      <c r="V571" s="165"/>
      <c r="W571" s="166"/>
    </row>
    <row r="572" spans="3:23" x14ac:dyDescent="0.3">
      <c r="C572" s="164"/>
      <c r="D572" s="165"/>
      <c r="E572" s="165"/>
      <c r="F572" s="165"/>
      <c r="G572" s="165"/>
      <c r="H572" s="165"/>
      <c r="I572" s="165"/>
      <c r="J572" s="165"/>
      <c r="K572" s="165"/>
      <c r="L572" s="165"/>
      <c r="M572" s="165"/>
      <c r="N572" s="165"/>
      <c r="O572" s="165"/>
      <c r="P572" s="165"/>
      <c r="Q572" s="165"/>
      <c r="R572" s="165"/>
      <c r="S572" s="165"/>
      <c r="T572" s="165"/>
      <c r="U572" s="165"/>
      <c r="V572" s="165"/>
      <c r="W572" s="166"/>
    </row>
    <row r="573" spans="3:23" x14ac:dyDescent="0.3">
      <c r="C573" s="164"/>
      <c r="D573" s="165"/>
      <c r="E573" s="165"/>
      <c r="F573" s="165"/>
      <c r="G573" s="165"/>
      <c r="H573" s="165"/>
      <c r="I573" s="165"/>
      <c r="J573" s="165"/>
      <c r="K573" s="165"/>
      <c r="L573" s="165"/>
      <c r="M573" s="165"/>
      <c r="N573" s="165"/>
      <c r="O573" s="165"/>
      <c r="P573" s="165"/>
      <c r="Q573" s="165"/>
      <c r="R573" s="165"/>
      <c r="S573" s="165"/>
      <c r="T573" s="165"/>
      <c r="U573" s="165"/>
      <c r="V573" s="165"/>
      <c r="W573" s="166"/>
    </row>
    <row r="574" spans="3:23" x14ac:dyDescent="0.3">
      <c r="C574" s="164"/>
      <c r="D574" s="165"/>
      <c r="E574" s="165"/>
      <c r="F574" s="165"/>
      <c r="G574" s="165"/>
      <c r="H574" s="165"/>
      <c r="I574" s="165"/>
      <c r="J574" s="165"/>
      <c r="K574" s="165"/>
      <c r="L574" s="165"/>
      <c r="M574" s="165"/>
      <c r="N574" s="165"/>
      <c r="O574" s="165"/>
      <c r="P574" s="165"/>
      <c r="Q574" s="165"/>
      <c r="R574" s="165"/>
      <c r="S574" s="165"/>
      <c r="T574" s="165"/>
      <c r="U574" s="165"/>
      <c r="V574" s="165"/>
      <c r="W574" s="166"/>
    </row>
    <row r="575" spans="3:23" x14ac:dyDescent="0.3">
      <c r="C575" s="164"/>
      <c r="D575" s="165"/>
      <c r="E575" s="165"/>
      <c r="F575" s="165"/>
      <c r="G575" s="165"/>
      <c r="H575" s="165"/>
      <c r="I575" s="165"/>
      <c r="J575" s="165"/>
      <c r="K575" s="165"/>
      <c r="L575" s="165"/>
      <c r="M575" s="165"/>
      <c r="N575" s="165"/>
      <c r="O575" s="165"/>
      <c r="P575" s="165"/>
      <c r="Q575" s="165"/>
      <c r="R575" s="165"/>
      <c r="S575" s="165"/>
      <c r="T575" s="165"/>
      <c r="U575" s="165"/>
      <c r="V575" s="165"/>
      <c r="W575" s="166"/>
    </row>
    <row r="576" spans="3:23" x14ac:dyDescent="0.3">
      <c r="C576" s="164"/>
      <c r="D576" s="165"/>
      <c r="E576" s="165"/>
      <c r="F576" s="165"/>
      <c r="G576" s="165"/>
      <c r="H576" s="165"/>
      <c r="I576" s="165"/>
      <c r="J576" s="165"/>
      <c r="K576" s="165"/>
      <c r="L576" s="165"/>
      <c r="M576" s="165"/>
      <c r="N576" s="165"/>
      <c r="O576" s="165"/>
      <c r="P576" s="165"/>
      <c r="Q576" s="165"/>
      <c r="R576" s="165"/>
      <c r="S576" s="165"/>
      <c r="T576" s="165"/>
      <c r="U576" s="165"/>
      <c r="V576" s="165"/>
      <c r="W576" s="166"/>
    </row>
    <row r="577" spans="2:27" x14ac:dyDescent="0.3">
      <c r="C577" s="164"/>
      <c r="D577" s="165"/>
      <c r="E577" s="165"/>
      <c r="F577" s="165"/>
      <c r="G577" s="165"/>
      <c r="H577" s="165"/>
      <c r="I577" s="165"/>
      <c r="J577" s="165"/>
      <c r="K577" s="165"/>
      <c r="L577" s="165"/>
      <c r="M577" s="165"/>
      <c r="N577" s="165"/>
      <c r="O577" s="165"/>
      <c r="P577" s="165"/>
      <c r="Q577" s="165"/>
      <c r="R577" s="165"/>
      <c r="S577" s="165"/>
      <c r="T577" s="165"/>
      <c r="U577" s="165"/>
      <c r="V577" s="165"/>
      <c r="W577" s="166"/>
    </row>
    <row r="578" spans="2:27" ht="13.5" thickBot="1" x14ac:dyDescent="0.35">
      <c r="C578" s="167"/>
      <c r="D578" s="168"/>
      <c r="E578" s="168"/>
      <c r="F578" s="168"/>
      <c r="G578" s="168"/>
      <c r="H578" s="168"/>
      <c r="I578" s="168"/>
      <c r="J578" s="168"/>
      <c r="K578" s="168"/>
      <c r="L578" s="168"/>
      <c r="M578" s="168"/>
      <c r="N578" s="168"/>
      <c r="O578" s="168"/>
      <c r="P578" s="168"/>
      <c r="Q578" s="168"/>
      <c r="R578" s="168"/>
      <c r="S578" s="168"/>
      <c r="T578" s="168"/>
      <c r="U578" s="168"/>
      <c r="V578" s="168"/>
      <c r="W578" s="169"/>
    </row>
    <row r="579" spans="2:27" ht="13.5" thickTop="1" x14ac:dyDescent="0.3"/>
    <row r="581" spans="2:27" ht="13.5" thickBot="1" x14ac:dyDescent="0.35"/>
    <row r="582" spans="2:27" ht="13.5" thickTop="1" x14ac:dyDescent="0.3">
      <c r="B582" s="140"/>
      <c r="C582" s="141"/>
      <c r="D582" s="141"/>
      <c r="E582" s="141"/>
      <c r="F582" s="141"/>
      <c r="G582" s="141"/>
      <c r="H582" s="141"/>
      <c r="I582" s="141"/>
      <c r="J582" s="141"/>
      <c r="K582" s="141"/>
      <c r="L582" s="141"/>
      <c r="M582" s="141"/>
      <c r="N582" s="141"/>
      <c r="O582" s="141"/>
      <c r="P582" s="141"/>
      <c r="Q582" s="141"/>
      <c r="R582" s="141"/>
      <c r="S582" s="141"/>
      <c r="T582" s="141"/>
      <c r="U582" s="141"/>
      <c r="V582" s="141"/>
      <c r="W582" s="141"/>
      <c r="X582" s="141"/>
      <c r="Y582" s="141"/>
      <c r="Z582" s="141"/>
      <c r="AA582" s="142"/>
    </row>
    <row r="583" spans="2:27" ht="13.5" thickBot="1" x14ac:dyDescent="0.35">
      <c r="B583" s="143"/>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4"/>
      <c r="AA583" s="145"/>
    </row>
    <row r="584" spans="2:27" ht="21.5" thickBot="1" x14ac:dyDescent="0.35">
      <c r="B584" s="143"/>
      <c r="C584" s="144"/>
      <c r="D584" s="144"/>
      <c r="E584" s="144"/>
      <c r="F584" s="687" t="str">
        <f>'Data entry'!FI1</f>
        <v>8. Children Associated with Armed Forces and Armed Groups</v>
      </c>
      <c r="G584" s="688"/>
      <c r="H584" s="688"/>
      <c r="I584" s="688"/>
      <c r="J584" s="688"/>
      <c r="K584" s="688"/>
      <c r="L584" s="688"/>
      <c r="M584" s="688"/>
      <c r="N584" s="688"/>
      <c r="O584" s="688"/>
      <c r="P584" s="688"/>
      <c r="Q584" s="688"/>
      <c r="R584" s="688"/>
      <c r="S584" s="688"/>
      <c r="T584" s="688"/>
      <c r="U584" s="688"/>
      <c r="V584" s="688"/>
      <c r="W584" s="689"/>
      <c r="X584" s="144"/>
      <c r="Y584" s="144"/>
      <c r="Z584" s="144"/>
      <c r="AA584" s="145"/>
    </row>
    <row r="585" spans="2:27" x14ac:dyDescent="0.3">
      <c r="B585" s="143"/>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4"/>
      <c r="Z585" s="144"/>
      <c r="AA585" s="145"/>
    </row>
    <row r="586" spans="2:27" x14ac:dyDescent="0.3">
      <c r="B586" s="143"/>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4"/>
      <c r="Z586" s="144"/>
      <c r="AA586" s="145"/>
    </row>
    <row r="587" spans="2:27" x14ac:dyDescent="0.3">
      <c r="B587" s="143"/>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c r="Z587" s="144"/>
      <c r="AA587" s="145"/>
    </row>
    <row r="588" spans="2:27" x14ac:dyDescent="0.3">
      <c r="B588" s="143"/>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4"/>
      <c r="Z588" s="144"/>
      <c r="AA588" s="145"/>
    </row>
    <row r="589" spans="2:27" x14ac:dyDescent="0.3">
      <c r="B589" s="143"/>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4"/>
      <c r="Z589" s="144"/>
      <c r="AA589" s="145"/>
    </row>
    <row r="590" spans="2:27" x14ac:dyDescent="0.3">
      <c r="B590" s="143"/>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4"/>
      <c r="Z590" s="144"/>
      <c r="AA590" s="145"/>
    </row>
    <row r="591" spans="2:27" x14ac:dyDescent="0.3">
      <c r="B591" s="143"/>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4"/>
      <c r="Z591" s="144"/>
      <c r="AA591" s="145"/>
    </row>
    <row r="592" spans="2:27" x14ac:dyDescent="0.3">
      <c r="B592" s="143"/>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4"/>
      <c r="Z592" s="144"/>
      <c r="AA592" s="145"/>
    </row>
    <row r="593" spans="2:27" x14ac:dyDescent="0.3">
      <c r="B593" s="143"/>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4"/>
      <c r="Z593" s="144"/>
      <c r="AA593" s="145"/>
    </row>
    <row r="594" spans="2:27" x14ac:dyDescent="0.3">
      <c r="B594" s="143"/>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4"/>
      <c r="Z594" s="144"/>
      <c r="AA594" s="145"/>
    </row>
    <row r="595" spans="2:27" x14ac:dyDescent="0.3">
      <c r="B595" s="143"/>
      <c r="C595" s="144"/>
      <c r="D595" s="144"/>
      <c r="E595" s="144"/>
      <c r="F595" s="144"/>
      <c r="G595" s="144"/>
      <c r="H595" s="144"/>
      <c r="I595" s="144"/>
      <c r="J595" s="144"/>
      <c r="K595" s="144"/>
      <c r="L595" s="144"/>
      <c r="M595" s="144"/>
      <c r="N595" s="144"/>
      <c r="O595" s="144"/>
      <c r="P595" s="144"/>
      <c r="Q595" s="144"/>
      <c r="R595" s="144"/>
      <c r="S595" s="144"/>
      <c r="T595" s="144"/>
      <c r="U595" s="144"/>
      <c r="V595" s="144"/>
      <c r="W595" s="144"/>
      <c r="X595" s="144"/>
      <c r="Y595" s="144"/>
      <c r="Z595" s="144"/>
      <c r="AA595" s="145"/>
    </row>
    <row r="596" spans="2:27" x14ac:dyDescent="0.3">
      <c r="B596" s="143"/>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4"/>
      <c r="Z596" s="144"/>
      <c r="AA596" s="145"/>
    </row>
    <row r="597" spans="2:27" x14ac:dyDescent="0.3">
      <c r="B597" s="143"/>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4"/>
      <c r="Z597" s="144"/>
      <c r="AA597" s="145"/>
    </row>
    <row r="598" spans="2:27" x14ac:dyDescent="0.3">
      <c r="B598" s="143"/>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4"/>
      <c r="Z598" s="144"/>
      <c r="AA598" s="145"/>
    </row>
    <row r="599" spans="2:27" x14ac:dyDescent="0.3">
      <c r="B599" s="143"/>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4"/>
      <c r="Z599" s="144"/>
      <c r="AA599" s="145"/>
    </row>
    <row r="600" spans="2:27" x14ac:dyDescent="0.3">
      <c r="B600" s="143"/>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4"/>
      <c r="Z600" s="144"/>
      <c r="AA600" s="145"/>
    </row>
    <row r="601" spans="2:27" x14ac:dyDescent="0.3">
      <c r="B601" s="143"/>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4"/>
      <c r="Z601" s="144"/>
      <c r="AA601" s="145"/>
    </row>
    <row r="602" spans="2:27" x14ac:dyDescent="0.3">
      <c r="B602" s="143"/>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4"/>
      <c r="Z602" s="144"/>
      <c r="AA602" s="145"/>
    </row>
    <row r="603" spans="2:27" x14ac:dyDescent="0.3">
      <c r="B603" s="143"/>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4"/>
      <c r="Z603" s="144"/>
      <c r="AA603" s="145"/>
    </row>
    <row r="604" spans="2:27" x14ac:dyDescent="0.3">
      <c r="B604" s="143"/>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4"/>
      <c r="Z604" s="144"/>
      <c r="AA604" s="145"/>
    </row>
    <row r="605" spans="2:27" x14ac:dyDescent="0.3">
      <c r="B605" s="143"/>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4"/>
      <c r="Z605" s="144"/>
      <c r="AA605" s="145"/>
    </row>
    <row r="606" spans="2:27" x14ac:dyDescent="0.3">
      <c r="B606" s="143"/>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4"/>
      <c r="Z606" s="144"/>
      <c r="AA606" s="145"/>
    </row>
    <row r="607" spans="2:27" x14ac:dyDescent="0.3">
      <c r="B607" s="143"/>
      <c r="C607" s="144"/>
      <c r="D607" s="144"/>
      <c r="E607" s="144"/>
      <c r="F607" s="144"/>
      <c r="G607" s="144"/>
      <c r="H607" s="144"/>
      <c r="I607" s="144"/>
      <c r="J607" s="144"/>
      <c r="K607" s="144"/>
      <c r="L607" s="144"/>
      <c r="M607" s="144"/>
      <c r="N607" s="144"/>
      <c r="O607" s="144"/>
      <c r="P607" s="144"/>
      <c r="Q607" s="144"/>
      <c r="R607" s="144"/>
      <c r="S607" s="144"/>
      <c r="T607" s="144"/>
      <c r="U607" s="144"/>
      <c r="V607" s="144"/>
      <c r="W607" s="144"/>
      <c r="X607" s="144"/>
      <c r="Y607" s="144"/>
      <c r="Z607" s="144"/>
      <c r="AA607" s="145"/>
    </row>
    <row r="608" spans="2:27" x14ac:dyDescent="0.3">
      <c r="B608" s="143"/>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4"/>
      <c r="Z608" s="144"/>
      <c r="AA608" s="145"/>
    </row>
    <row r="609" spans="2:27" x14ac:dyDescent="0.3">
      <c r="B609" s="143"/>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c r="Z609" s="144"/>
      <c r="AA609" s="145"/>
    </row>
    <row r="610" spans="2:27" x14ac:dyDescent="0.3">
      <c r="B610" s="143"/>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4"/>
      <c r="Z610" s="144"/>
      <c r="AA610" s="145"/>
    </row>
    <row r="611" spans="2:27" x14ac:dyDescent="0.3">
      <c r="B611" s="143"/>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4"/>
      <c r="Z611" s="144"/>
      <c r="AA611" s="145"/>
    </row>
    <row r="612" spans="2:27" x14ac:dyDescent="0.3">
      <c r="B612" s="143"/>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4"/>
      <c r="Z612" s="144"/>
      <c r="AA612" s="145"/>
    </row>
    <row r="613" spans="2:27" x14ac:dyDescent="0.3">
      <c r="B613" s="143"/>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4"/>
      <c r="Z613" s="144"/>
      <c r="AA613" s="145"/>
    </row>
    <row r="614" spans="2:27" x14ac:dyDescent="0.3">
      <c r="B614" s="143"/>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4"/>
      <c r="Z614" s="144"/>
      <c r="AA614" s="145"/>
    </row>
    <row r="615" spans="2:27" x14ac:dyDescent="0.3">
      <c r="B615" s="143"/>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c r="Z615" s="144"/>
      <c r="AA615" s="145"/>
    </row>
    <row r="616" spans="2:27" x14ac:dyDescent="0.3">
      <c r="B616" s="143"/>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4"/>
      <c r="Z616" s="144"/>
      <c r="AA616" s="145"/>
    </row>
    <row r="617" spans="2:27" x14ac:dyDescent="0.3">
      <c r="B617" s="143"/>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4"/>
      <c r="Z617" s="144"/>
      <c r="AA617" s="145"/>
    </row>
    <row r="618" spans="2:27" x14ac:dyDescent="0.3">
      <c r="B618" s="143"/>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4"/>
      <c r="Z618" s="144"/>
      <c r="AA618" s="145"/>
    </row>
    <row r="619" spans="2:27" x14ac:dyDescent="0.3">
      <c r="B619" s="143"/>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c r="Z619" s="144"/>
      <c r="AA619" s="145"/>
    </row>
    <row r="620" spans="2:27" x14ac:dyDescent="0.3">
      <c r="B620" s="143"/>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4"/>
      <c r="Z620" s="144"/>
      <c r="AA620" s="145"/>
    </row>
    <row r="621" spans="2:27" x14ac:dyDescent="0.3">
      <c r="B621" s="143"/>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4"/>
      <c r="Z621" s="144"/>
      <c r="AA621" s="145"/>
    </row>
    <row r="622" spans="2:27" x14ac:dyDescent="0.3">
      <c r="B622" s="143"/>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c r="Z622" s="144"/>
      <c r="AA622" s="145"/>
    </row>
    <row r="623" spans="2:27" x14ac:dyDescent="0.3">
      <c r="B623" s="143"/>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c r="AA623" s="145"/>
    </row>
    <row r="624" spans="2:27" x14ac:dyDescent="0.3">
      <c r="B624" s="143"/>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c r="AA624" s="145"/>
    </row>
    <row r="625" spans="2:27" x14ac:dyDescent="0.3">
      <c r="B625" s="143"/>
      <c r="C625" s="144"/>
      <c r="D625" s="144"/>
      <c r="E625" s="144"/>
      <c r="F625" s="144"/>
      <c r="G625" s="144"/>
      <c r="H625" s="144"/>
      <c r="I625" s="144"/>
      <c r="J625" s="144"/>
      <c r="K625" s="144"/>
      <c r="L625" s="144"/>
      <c r="M625" s="144"/>
      <c r="N625" s="144"/>
      <c r="O625" s="144"/>
      <c r="P625" s="144"/>
      <c r="Q625" s="144"/>
      <c r="R625" s="144"/>
      <c r="S625" s="144"/>
      <c r="T625" s="144"/>
      <c r="U625" s="144"/>
      <c r="V625" s="144"/>
      <c r="W625" s="144"/>
      <c r="X625" s="144"/>
      <c r="Y625" s="144"/>
      <c r="Z625" s="144"/>
      <c r="AA625" s="145"/>
    </row>
    <row r="626" spans="2:27" x14ac:dyDescent="0.3">
      <c r="B626" s="143"/>
      <c r="C626" s="144"/>
      <c r="D626" s="144"/>
      <c r="E626" s="144"/>
      <c r="F626" s="144"/>
      <c r="G626" s="144"/>
      <c r="H626" s="144"/>
      <c r="I626" s="144"/>
      <c r="J626" s="144"/>
      <c r="K626" s="144"/>
      <c r="L626" s="144"/>
      <c r="M626" s="144"/>
      <c r="N626" s="144"/>
      <c r="O626" s="144"/>
      <c r="P626" s="144"/>
      <c r="Q626" s="144"/>
      <c r="R626" s="144"/>
      <c r="S626" s="144"/>
      <c r="T626" s="144"/>
      <c r="U626" s="144"/>
      <c r="V626" s="144"/>
      <c r="W626" s="144"/>
      <c r="X626" s="144"/>
      <c r="Y626" s="144"/>
      <c r="Z626" s="144"/>
      <c r="AA626" s="145"/>
    </row>
    <row r="627" spans="2:27" x14ac:dyDescent="0.3">
      <c r="B627" s="143"/>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44"/>
      <c r="Z627" s="144"/>
      <c r="AA627" s="145"/>
    </row>
    <row r="628" spans="2:27" x14ac:dyDescent="0.3">
      <c r="B628" s="143"/>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4"/>
      <c r="Z628" s="144"/>
      <c r="AA628" s="145"/>
    </row>
    <row r="629" spans="2:27" x14ac:dyDescent="0.3">
      <c r="B629" s="143"/>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4"/>
      <c r="Z629" s="144"/>
      <c r="AA629" s="145"/>
    </row>
    <row r="630" spans="2:27" ht="13.5" thickBot="1" x14ac:dyDescent="0.35">
      <c r="B630" s="146"/>
      <c r="C630" s="147"/>
      <c r="D630" s="147"/>
      <c r="E630" s="147"/>
      <c r="F630" s="147"/>
      <c r="G630" s="147"/>
      <c r="H630" s="147"/>
      <c r="I630" s="147"/>
      <c r="J630" s="147"/>
      <c r="K630" s="147"/>
      <c r="L630" s="147"/>
      <c r="M630" s="147"/>
      <c r="N630" s="147"/>
      <c r="O630" s="147"/>
      <c r="P630" s="147"/>
      <c r="Q630" s="147"/>
      <c r="R630" s="147"/>
      <c r="S630" s="147"/>
      <c r="T630" s="147"/>
      <c r="U630" s="147"/>
      <c r="V630" s="147"/>
      <c r="W630" s="147"/>
      <c r="X630" s="147"/>
      <c r="Y630" s="147"/>
      <c r="Z630" s="147"/>
      <c r="AA630" s="148"/>
    </row>
    <row r="631" spans="2:27" ht="14" thickTop="1" thickBot="1" x14ac:dyDescent="0.35"/>
    <row r="632" spans="2:27" ht="13.5" thickTop="1" x14ac:dyDescent="0.3">
      <c r="B632" s="130"/>
      <c r="C632" s="131"/>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2"/>
    </row>
    <row r="633" spans="2:27" ht="13.5" thickBot="1" x14ac:dyDescent="0.35">
      <c r="B633" s="133"/>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5"/>
    </row>
    <row r="634" spans="2:27" ht="24" thickBot="1" x14ac:dyDescent="0.35">
      <c r="B634" s="133"/>
      <c r="C634" s="134"/>
      <c r="D634" s="134"/>
      <c r="E634" s="684" t="str">
        <f>'Data entry'!FU1</f>
        <v>9. Sexual violence</v>
      </c>
      <c r="F634" s="685"/>
      <c r="G634" s="685"/>
      <c r="H634" s="685"/>
      <c r="I634" s="685"/>
      <c r="J634" s="685"/>
      <c r="K634" s="685"/>
      <c r="L634" s="685"/>
      <c r="M634" s="685"/>
      <c r="N634" s="685"/>
      <c r="O634" s="685"/>
      <c r="P634" s="685"/>
      <c r="Q634" s="685"/>
      <c r="R634" s="685"/>
      <c r="S634" s="685"/>
      <c r="T634" s="685"/>
      <c r="U634" s="686"/>
      <c r="V634" s="134"/>
      <c r="W634" s="134"/>
      <c r="X634" s="134"/>
      <c r="Y634" s="135"/>
    </row>
    <row r="635" spans="2:27" x14ac:dyDescent="0.3">
      <c r="B635" s="133"/>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5"/>
    </row>
    <row r="636" spans="2:27" x14ac:dyDescent="0.3">
      <c r="B636" s="133"/>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5"/>
    </row>
    <row r="637" spans="2:27" x14ac:dyDescent="0.3">
      <c r="B637" s="133"/>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5"/>
    </row>
    <row r="638" spans="2:27" x14ac:dyDescent="0.3">
      <c r="B638" s="133"/>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5"/>
    </row>
    <row r="639" spans="2:27" x14ac:dyDescent="0.3">
      <c r="B639" s="133"/>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5"/>
    </row>
    <row r="640" spans="2:27" x14ac:dyDescent="0.3">
      <c r="B640" s="133"/>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5"/>
    </row>
    <row r="641" spans="2:25" x14ac:dyDescent="0.3">
      <c r="B641" s="133"/>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5"/>
    </row>
    <row r="642" spans="2:25" x14ac:dyDescent="0.3">
      <c r="B642" s="133"/>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5"/>
    </row>
    <row r="643" spans="2:25" x14ac:dyDescent="0.3">
      <c r="B643" s="133"/>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5"/>
    </row>
    <row r="644" spans="2:25" x14ac:dyDescent="0.3">
      <c r="B644" s="133"/>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5"/>
    </row>
    <row r="645" spans="2:25" x14ac:dyDescent="0.3">
      <c r="B645" s="133"/>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5"/>
    </row>
    <row r="646" spans="2:25" x14ac:dyDescent="0.3">
      <c r="B646" s="133"/>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5"/>
    </row>
    <row r="647" spans="2:25" x14ac:dyDescent="0.3">
      <c r="B647" s="133"/>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5"/>
    </row>
    <row r="648" spans="2:25" x14ac:dyDescent="0.3">
      <c r="B648" s="133"/>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5"/>
    </row>
    <row r="649" spans="2:25" x14ac:dyDescent="0.3">
      <c r="B649" s="133"/>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5"/>
    </row>
    <row r="650" spans="2:25" x14ac:dyDescent="0.3">
      <c r="B650" s="133"/>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5"/>
    </row>
    <row r="651" spans="2:25" x14ac:dyDescent="0.3">
      <c r="B651" s="133"/>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5"/>
    </row>
    <row r="652" spans="2:25" x14ac:dyDescent="0.3">
      <c r="B652" s="133"/>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5"/>
    </row>
    <row r="653" spans="2:25" x14ac:dyDescent="0.3">
      <c r="B653" s="133"/>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5"/>
    </row>
    <row r="654" spans="2:25" x14ac:dyDescent="0.3">
      <c r="B654" s="133"/>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5"/>
    </row>
    <row r="655" spans="2:25" x14ac:dyDescent="0.3">
      <c r="B655" s="133"/>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5"/>
    </row>
    <row r="656" spans="2:25" x14ac:dyDescent="0.3">
      <c r="B656" s="133"/>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5"/>
    </row>
    <row r="657" spans="2:25" x14ac:dyDescent="0.3">
      <c r="B657" s="133"/>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5"/>
    </row>
    <row r="658" spans="2:25" x14ac:dyDescent="0.3">
      <c r="B658" s="133"/>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5"/>
    </row>
    <row r="659" spans="2:25" x14ac:dyDescent="0.3">
      <c r="B659" s="133"/>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5"/>
    </row>
    <row r="660" spans="2:25" x14ac:dyDescent="0.3">
      <c r="B660" s="133"/>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5"/>
    </row>
    <row r="661" spans="2:25" x14ac:dyDescent="0.3">
      <c r="B661" s="133"/>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5"/>
    </row>
    <row r="662" spans="2:25" x14ac:dyDescent="0.3">
      <c r="B662" s="133"/>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5"/>
    </row>
    <row r="663" spans="2:25" x14ac:dyDescent="0.3">
      <c r="B663" s="133"/>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5"/>
    </row>
    <row r="664" spans="2:25" x14ac:dyDescent="0.3">
      <c r="B664" s="133"/>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5"/>
    </row>
    <row r="665" spans="2:25" x14ac:dyDescent="0.3">
      <c r="B665" s="133"/>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5"/>
    </row>
    <row r="666" spans="2:25" x14ac:dyDescent="0.3">
      <c r="B666" s="133"/>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5"/>
    </row>
    <row r="667" spans="2:25" x14ac:dyDescent="0.3">
      <c r="B667" s="133"/>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5"/>
    </row>
    <row r="668" spans="2:25" x14ac:dyDescent="0.3">
      <c r="B668" s="133"/>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5"/>
    </row>
    <row r="669" spans="2:25" x14ac:dyDescent="0.3">
      <c r="B669" s="133"/>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5"/>
    </row>
    <row r="670" spans="2:25" x14ac:dyDescent="0.3">
      <c r="B670" s="133"/>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5"/>
    </row>
    <row r="671" spans="2:25" x14ac:dyDescent="0.3">
      <c r="B671" s="133"/>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5"/>
    </row>
    <row r="672" spans="2:25" x14ac:dyDescent="0.3">
      <c r="B672" s="133"/>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5"/>
    </row>
    <row r="673" spans="2:25" x14ac:dyDescent="0.3">
      <c r="B673" s="133"/>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5"/>
    </row>
    <row r="674" spans="2:25" x14ac:dyDescent="0.3">
      <c r="B674" s="133"/>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5"/>
    </row>
    <row r="675" spans="2:25" x14ac:dyDescent="0.3">
      <c r="B675" s="133"/>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5"/>
    </row>
    <row r="676" spans="2:25" x14ac:dyDescent="0.3">
      <c r="B676" s="133"/>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5"/>
    </row>
    <row r="677" spans="2:25" x14ac:dyDescent="0.3">
      <c r="B677" s="133"/>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5"/>
    </row>
    <row r="678" spans="2:25" x14ac:dyDescent="0.3">
      <c r="B678" s="133"/>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5"/>
    </row>
    <row r="679" spans="2:25" x14ac:dyDescent="0.3">
      <c r="B679" s="133"/>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5"/>
    </row>
    <row r="680" spans="2:25" x14ac:dyDescent="0.3">
      <c r="B680" s="133"/>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5"/>
    </row>
    <row r="681" spans="2:25" x14ac:dyDescent="0.3">
      <c r="B681" s="133"/>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5"/>
    </row>
    <row r="682" spans="2:25" x14ac:dyDescent="0.3">
      <c r="B682" s="133"/>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5"/>
    </row>
    <row r="683" spans="2:25" x14ac:dyDescent="0.3">
      <c r="B683" s="133"/>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5"/>
    </row>
    <row r="684" spans="2:25" x14ac:dyDescent="0.3">
      <c r="B684" s="133"/>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5"/>
    </row>
    <row r="685" spans="2:25" x14ac:dyDescent="0.3">
      <c r="B685" s="133"/>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5"/>
    </row>
    <row r="686" spans="2:25" x14ac:dyDescent="0.3">
      <c r="B686" s="133"/>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5"/>
    </row>
    <row r="687" spans="2:25" x14ac:dyDescent="0.3">
      <c r="B687" s="133"/>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5"/>
    </row>
    <row r="688" spans="2:25" x14ac:dyDescent="0.3">
      <c r="B688" s="133"/>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5"/>
    </row>
    <row r="689" spans="2:25" x14ac:dyDescent="0.3">
      <c r="B689" s="133"/>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5"/>
    </row>
    <row r="690" spans="2:25" x14ac:dyDescent="0.3">
      <c r="B690" s="133"/>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5"/>
    </row>
    <row r="691" spans="2:25" x14ac:dyDescent="0.3">
      <c r="B691" s="133"/>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5"/>
    </row>
    <row r="692" spans="2:25" x14ac:dyDescent="0.3">
      <c r="B692" s="133"/>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5"/>
    </row>
    <row r="693" spans="2:25" x14ac:dyDescent="0.3">
      <c r="B693" s="133"/>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5"/>
    </row>
    <row r="694" spans="2:25" x14ac:dyDescent="0.3">
      <c r="B694" s="133"/>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5"/>
    </row>
    <row r="695" spans="2:25" x14ac:dyDescent="0.3">
      <c r="B695" s="133"/>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5"/>
    </row>
    <row r="696" spans="2:25" x14ac:dyDescent="0.3">
      <c r="B696" s="133"/>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5"/>
    </row>
    <row r="697" spans="2:25" x14ac:dyDescent="0.3">
      <c r="B697" s="133"/>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5"/>
    </row>
    <row r="698" spans="2:25" x14ac:dyDescent="0.3">
      <c r="B698" s="133"/>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5"/>
    </row>
    <row r="699" spans="2:25" x14ac:dyDescent="0.3">
      <c r="B699" s="133"/>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5"/>
    </row>
    <row r="700" spans="2:25" x14ac:dyDescent="0.3">
      <c r="B700" s="133"/>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5"/>
    </row>
    <row r="701" spans="2:25" x14ac:dyDescent="0.3">
      <c r="B701" s="133"/>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5"/>
    </row>
    <row r="702" spans="2:25" x14ac:dyDescent="0.3">
      <c r="B702" s="133"/>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5"/>
    </row>
    <row r="703" spans="2:25" x14ac:dyDescent="0.3">
      <c r="B703" s="133"/>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5"/>
    </row>
    <row r="704" spans="2:25" x14ac:dyDescent="0.3">
      <c r="B704" s="133"/>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5"/>
    </row>
    <row r="705" spans="2:25" x14ac:dyDescent="0.3">
      <c r="B705" s="133"/>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5"/>
    </row>
    <row r="706" spans="2:25" x14ac:dyDescent="0.3">
      <c r="B706" s="133"/>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5"/>
    </row>
    <row r="707" spans="2:25" x14ac:dyDescent="0.3">
      <c r="B707" s="133"/>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5"/>
    </row>
    <row r="708" spans="2:25" x14ac:dyDescent="0.3">
      <c r="B708" s="133"/>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5"/>
    </row>
    <row r="709" spans="2:25" x14ac:dyDescent="0.3">
      <c r="B709" s="133"/>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5"/>
    </row>
    <row r="710" spans="2:25" x14ac:dyDescent="0.3">
      <c r="B710" s="133"/>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5"/>
    </row>
    <row r="711" spans="2:25" x14ac:dyDescent="0.3">
      <c r="B711" s="133"/>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5"/>
    </row>
    <row r="712" spans="2:25" x14ac:dyDescent="0.3">
      <c r="B712" s="133"/>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5"/>
    </row>
    <row r="713" spans="2:25" x14ac:dyDescent="0.3">
      <c r="B713" s="133"/>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5"/>
    </row>
    <row r="714" spans="2:25" x14ac:dyDescent="0.3">
      <c r="B714" s="133"/>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5"/>
    </row>
    <row r="715" spans="2:25" x14ac:dyDescent="0.3">
      <c r="B715" s="133"/>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5"/>
    </row>
    <row r="716" spans="2:25" x14ac:dyDescent="0.3">
      <c r="B716" s="133"/>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5"/>
    </row>
    <row r="717" spans="2:25" x14ac:dyDescent="0.3">
      <c r="B717" s="133"/>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5"/>
    </row>
    <row r="718" spans="2:25" x14ac:dyDescent="0.3">
      <c r="B718" s="133"/>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5"/>
    </row>
    <row r="719" spans="2:25" x14ac:dyDescent="0.3">
      <c r="B719" s="133"/>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5"/>
    </row>
    <row r="720" spans="2:25" x14ac:dyDescent="0.3">
      <c r="B720" s="133"/>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5"/>
    </row>
    <row r="721" spans="2:25" x14ac:dyDescent="0.3">
      <c r="B721" s="133"/>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5"/>
    </row>
    <row r="722" spans="2:25" x14ac:dyDescent="0.3">
      <c r="B722" s="133"/>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5"/>
    </row>
    <row r="723" spans="2:25" x14ac:dyDescent="0.3">
      <c r="B723" s="133"/>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5"/>
    </row>
    <row r="724" spans="2:25" x14ac:dyDescent="0.3">
      <c r="B724" s="133"/>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5"/>
    </row>
    <row r="725" spans="2:25" x14ac:dyDescent="0.3">
      <c r="B725" s="133"/>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5"/>
    </row>
    <row r="726" spans="2:25" x14ac:dyDescent="0.3">
      <c r="B726" s="133"/>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5"/>
    </row>
    <row r="727" spans="2:25" x14ac:dyDescent="0.3">
      <c r="B727" s="133"/>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5"/>
    </row>
    <row r="728" spans="2:25" x14ac:dyDescent="0.3">
      <c r="B728" s="133"/>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5"/>
    </row>
    <row r="729" spans="2:25" x14ac:dyDescent="0.3">
      <c r="B729" s="133"/>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5"/>
    </row>
    <row r="730" spans="2:25" x14ac:dyDescent="0.3">
      <c r="B730" s="133"/>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5"/>
    </row>
    <row r="731" spans="2:25" x14ac:dyDescent="0.3">
      <c r="B731" s="133"/>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5"/>
    </row>
    <row r="732" spans="2:25" x14ac:dyDescent="0.3">
      <c r="B732" s="133"/>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5"/>
    </row>
    <row r="733" spans="2:25" x14ac:dyDescent="0.3">
      <c r="B733" s="133"/>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5"/>
    </row>
    <row r="734" spans="2:25" x14ac:dyDescent="0.3">
      <c r="B734" s="133"/>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5"/>
    </row>
    <row r="735" spans="2:25" x14ac:dyDescent="0.3">
      <c r="B735" s="133"/>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5"/>
    </row>
    <row r="736" spans="2:25" x14ac:dyDescent="0.3">
      <c r="B736" s="133"/>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5"/>
    </row>
    <row r="737" spans="2:25" x14ac:dyDescent="0.3">
      <c r="B737" s="133"/>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5"/>
    </row>
    <row r="738" spans="2:25" ht="13.5" thickBot="1" x14ac:dyDescent="0.35">
      <c r="B738" s="136"/>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8"/>
    </row>
    <row r="739" spans="2:25" s="232" customFormat="1" ht="13.5" thickTop="1" x14ac:dyDescent="0.3">
      <c r="B739" s="124"/>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4"/>
    </row>
  </sheetData>
  <mergeCells count="10">
    <mergeCell ref="F3:P3"/>
    <mergeCell ref="G58:O58"/>
    <mergeCell ref="F158:Q158"/>
    <mergeCell ref="E199:U199"/>
    <mergeCell ref="F245:S245"/>
    <mergeCell ref="E634:U634"/>
    <mergeCell ref="F584:W584"/>
    <mergeCell ref="G419:R419"/>
    <mergeCell ref="G515:R515"/>
    <mergeCell ref="G488:R488"/>
  </mergeCells>
  <phoneticPr fontId="2" type="noConversion"/>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Main</vt:lpstr>
      <vt:lpstr>Short Guide</vt:lpstr>
      <vt:lpstr>Data entry</vt:lpstr>
      <vt:lpstr>Analysis</vt:lpstr>
      <vt:lpstr>Graphs</vt:lpstr>
    </vt:vector>
  </TitlesOfParts>
  <Company>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M</dc:creator>
  <cp:lastModifiedBy>Nats</cp:lastModifiedBy>
  <cp:lastPrinted>2011-02-04T16:03:26Z</cp:lastPrinted>
  <dcterms:created xsi:type="dcterms:W3CDTF">2010-12-12T11:11:32Z</dcterms:created>
  <dcterms:modified xsi:type="dcterms:W3CDTF">2013-10-11T00:43:54Z</dcterms:modified>
</cp:coreProperties>
</file>